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20730" windowHeight="11760" activeTab="3"/>
  </bookViews>
  <sheets>
    <sheet name="Hoja1" sheetId="1" r:id="rId1"/>
    <sheet name="M23" sheetId="2" r:id="rId2"/>
    <sheet name="Fixture Completo" sheetId="3" r:id="rId3"/>
    <sheet name="Tablas" sheetId="4" r:id="rId4"/>
  </sheets>
  <definedNames>
    <definedName name="_xlnm.Print_Area" localSheetId="3">'Tablas'!$A$1:$M$55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'Tablas'!#REF!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<sst xmlns="http://schemas.openxmlformats.org/spreadsheetml/2006/main" count="252" uniqueCount="96">
  <si>
    <t>Res</t>
  </si>
  <si>
    <t>1ª RUEDA</t>
  </si>
  <si>
    <t>Hora</t>
  </si>
  <si>
    <t>Cancha 1</t>
  </si>
  <si>
    <t>Cancha 2</t>
  </si>
  <si>
    <t>Nº</t>
  </si>
  <si>
    <t>vs</t>
  </si>
  <si>
    <t>00</t>
  </si>
  <si>
    <t>16</t>
  </si>
  <si>
    <t>17</t>
  </si>
  <si>
    <t>18</t>
  </si>
  <si>
    <t>20</t>
  </si>
  <si>
    <t>40</t>
  </si>
  <si>
    <t>g28</t>
  </si>
  <si>
    <t>g25</t>
  </si>
  <si>
    <t>g26</t>
  </si>
  <si>
    <t>g27</t>
  </si>
  <si>
    <t>Equipo</t>
  </si>
  <si>
    <t>Copa de Plata</t>
  </si>
  <si>
    <t>Campeonato</t>
  </si>
  <si>
    <t>FINAL PLATA</t>
  </si>
  <si>
    <t>10</t>
  </si>
  <si>
    <t>Resultado</t>
  </si>
  <si>
    <t>Tabla de Posiciones</t>
  </si>
  <si>
    <t xml:space="preserve"> </t>
  </si>
  <si>
    <t>TF</t>
  </si>
  <si>
    <t>TC</t>
  </si>
  <si>
    <t>Dif</t>
  </si>
  <si>
    <t>PUNTOS</t>
  </si>
  <si>
    <t xml:space="preserve">Zona "1" </t>
  </si>
  <si>
    <t xml:space="preserve">Zona "2" </t>
  </si>
  <si>
    <t xml:space="preserve">Zona "3" </t>
  </si>
  <si>
    <t>FINAL ORO</t>
  </si>
  <si>
    <t>EQUIPOS</t>
  </si>
  <si>
    <t>PLANILLA</t>
  </si>
  <si>
    <t>ENTREGADA</t>
  </si>
  <si>
    <t>30</t>
  </si>
  <si>
    <t>COPA DE ORO</t>
  </si>
  <si>
    <t>COPA DE PLATA</t>
  </si>
  <si>
    <t>PL</t>
  </si>
  <si>
    <t>ORO</t>
  </si>
  <si>
    <t xml:space="preserve">PARA LA SEGUNDA ETAPA CLASIFICAN LOS SEGUNDOS RESTANTES Y LOS 2 MEJORES TERCEROS </t>
  </si>
  <si>
    <t>COPA DE BRONCE</t>
  </si>
  <si>
    <t xml:space="preserve">PARA LA SEGUNDA ETAPA CLASIFICAN EL RESTANTE TERCERO Y LOS CUARTOS </t>
  </si>
  <si>
    <t>50</t>
  </si>
  <si>
    <t>PARA LA SEGUNDA ETAPA CLASIFICAN LOS PRIMEROS DE ZONA y EL MEJOR SEGUNDO</t>
  </si>
  <si>
    <t>m2°</t>
  </si>
  <si>
    <t>FINAL BRONCE</t>
  </si>
  <si>
    <t>Copa de Bronce</t>
  </si>
  <si>
    <t>Cancha</t>
  </si>
  <si>
    <t>Zona</t>
  </si>
  <si>
    <t>Referees</t>
  </si>
  <si>
    <t>BR</t>
  </si>
  <si>
    <t>Fixture General</t>
  </si>
  <si>
    <t>SEVEN DE M-23 URBA</t>
  </si>
  <si>
    <t>SABADO 1 DE NOVIEMBRE 2014</t>
  </si>
  <si>
    <t>CLUB PUCARA</t>
  </si>
  <si>
    <t>Alumni</t>
  </si>
  <si>
    <t>CASI</t>
  </si>
  <si>
    <t>Hindu</t>
  </si>
  <si>
    <t>Newman</t>
  </si>
  <si>
    <t>SIC A</t>
  </si>
  <si>
    <t>SIC B</t>
  </si>
  <si>
    <t>La Plata</t>
  </si>
  <si>
    <t>Pucara</t>
  </si>
  <si>
    <t>Los Tilos</t>
  </si>
  <si>
    <t>CUBA</t>
  </si>
  <si>
    <t>Old Georgian</t>
  </si>
  <si>
    <t>San Luis</t>
  </si>
  <si>
    <t>PUCARA</t>
  </si>
  <si>
    <t>1°z1</t>
  </si>
  <si>
    <t>1°z2</t>
  </si>
  <si>
    <t>1°z3</t>
  </si>
  <si>
    <t>3°m3</t>
  </si>
  <si>
    <t>3°m4</t>
  </si>
  <si>
    <t>2°m4</t>
  </si>
  <si>
    <t>2°m2</t>
  </si>
  <si>
    <t>2°m3</t>
  </si>
  <si>
    <t>3°m2</t>
  </si>
  <si>
    <t>1°m3</t>
  </si>
  <si>
    <t>1°m4</t>
  </si>
  <si>
    <t>g19</t>
  </si>
  <si>
    <t>g20</t>
  </si>
  <si>
    <t>g21</t>
  </si>
  <si>
    <t>g22</t>
  </si>
  <si>
    <t>g23</t>
  </si>
  <si>
    <t>g24</t>
  </si>
  <si>
    <t>SEVEN M-23 URBA</t>
  </si>
  <si>
    <t>ALUMNI</t>
  </si>
  <si>
    <t>LA PLATA</t>
  </si>
  <si>
    <t>SAN LUIS</t>
  </si>
  <si>
    <t>LOS TILOS</t>
  </si>
  <si>
    <t>NEWMAN</t>
  </si>
  <si>
    <t>OLD GEORGIAN</t>
  </si>
  <si>
    <t>HINDU</t>
  </si>
  <si>
    <t xml:space="preserve">SEVEN a SIDE DE M23 2014 - Sabado 1 de Noviembre 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</si>
</sst>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d/mmm/yy"/>
    <numFmt numFmtId="189" formatCode="h:mm\ \a\.m\./\p\.m\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36"/>
      <color indexed="37"/>
      <name val="Arial Black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14" fillId="0" borderId="0" applyFill="0" applyProtection="0">
      <alignment/>
    </xf>
    <xf numFmtId="0" fontId="14" fillId="0" borderId="0" applyFill="0" applyProtection="0">
      <alignment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51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0" fillId="30" borderId="0" xfId="0" applyFill="1" applyAlignment="1">
      <alignment horizontal="center"/>
    </xf>
    <xf numFmtId="0" fontId="0" fillId="30" borderId="10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0" borderId="0" xfId="0" applyFill="1" applyAlignment="1">
      <alignment horizontal="left"/>
    </xf>
    <xf numFmtId="0" fontId="0" fillId="31" borderId="0" xfId="0" applyFill="1" applyAlignment="1">
      <alignment horizontal="left"/>
    </xf>
    <xf numFmtId="0" fontId="0" fillId="31" borderId="0" xfId="0" applyFill="1" applyAlignment="1">
      <alignment horizontal="center"/>
    </xf>
    <xf numFmtId="0" fontId="0" fillId="31" borderId="12" xfId="0" applyFill="1" applyBorder="1" applyAlignment="1">
      <alignment horizontal="left"/>
    </xf>
    <xf numFmtId="0" fontId="0" fillId="31" borderId="12" xfId="0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12" xfId="0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0" xfId="0" applyFont="1" applyBorder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1" fillId="30" borderId="11" xfId="0" applyFont="1" applyFill="1" applyBorder="1" applyAlignment="1" applyProtection="1">
      <alignment horizontal="center"/>
      <protection hidden="1"/>
    </xf>
    <xf numFmtId="0" fontId="1" fillId="30" borderId="1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1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3" fillId="34" borderId="2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11" fillId="0" borderId="15" xfId="0" applyFont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35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49" fontId="12" fillId="0" borderId="13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49" fontId="12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right"/>
    </xf>
    <xf numFmtId="0" fontId="3" fillId="36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 vertical="center"/>
    </xf>
    <xf numFmtId="0" fontId="16" fillId="22" borderId="11" xfId="0" applyFont="1" applyFill="1" applyBorder="1" applyAlignment="1">
      <alignment horizontal="center"/>
    </xf>
    <xf numFmtId="0" fontId="17" fillId="22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6" fillId="22" borderId="13" xfId="0" applyFont="1" applyFill="1" applyBorder="1" applyAlignment="1">
      <alignment horizontal="center"/>
    </xf>
    <xf numFmtId="0" fontId="17" fillId="22" borderId="1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49" fontId="12" fillId="37" borderId="10" xfId="0" applyNumberFormat="1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/>
    </xf>
    <xf numFmtId="0" fontId="5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/>
    </xf>
    <xf numFmtId="49" fontId="12" fillId="37" borderId="13" xfId="0" applyNumberFormat="1" applyFont="1" applyFill="1" applyBorder="1" applyAlignment="1">
      <alignment horizontal="left"/>
    </xf>
    <xf numFmtId="0" fontId="3" fillId="37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left"/>
    </xf>
    <xf numFmtId="0" fontId="52" fillId="37" borderId="13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 vertical="center"/>
    </xf>
    <xf numFmtId="0" fontId="15" fillId="22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3" fillId="30" borderId="23" xfId="0" applyFont="1" applyFill="1" applyBorder="1" applyAlignment="1">
      <alignment horizontal="center"/>
    </xf>
    <xf numFmtId="0" fontId="13" fillId="30" borderId="26" xfId="0" applyFont="1" applyFill="1" applyBorder="1" applyAlignment="1">
      <alignment horizontal="center"/>
    </xf>
    <xf numFmtId="0" fontId="13" fillId="30" borderId="24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0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/>
    </xf>
    <xf numFmtId="0" fontId="12" fillId="38" borderId="30" xfId="0" applyFont="1" applyFill="1" applyBorder="1" applyAlignment="1">
      <alignment horizontal="center"/>
    </xf>
    <xf numFmtId="0" fontId="12" fillId="38" borderId="31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30" borderId="10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0" fontId="1" fillId="30" borderId="23" xfId="0" applyFont="1" applyFill="1" applyBorder="1" applyAlignment="1" applyProtection="1">
      <alignment horizontal="center" vertical="center"/>
      <protection hidden="1"/>
    </xf>
    <xf numFmtId="0" fontId="1" fillId="30" borderId="24" xfId="0" applyFont="1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1" fillId="30" borderId="23" xfId="0" applyFont="1" applyFill="1" applyBorder="1" applyAlignment="1" applyProtection="1">
      <alignment horizontal="center"/>
      <protection hidden="1"/>
    </xf>
    <xf numFmtId="0" fontId="1" fillId="30" borderId="26" xfId="0" applyFont="1" applyFill="1" applyBorder="1" applyAlignment="1" applyProtection="1">
      <alignment horizontal="center"/>
      <protection hidden="1"/>
    </xf>
    <xf numFmtId="0" fontId="1" fillId="30" borderId="24" xfId="0" applyFont="1" applyFill="1" applyBorder="1" applyAlignment="1" applyProtection="1">
      <alignment horizontal="center"/>
      <protection hidden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4" name="Freeform 5"/>
        <xdr:cNvSpPr>
          <a:spLocks/>
        </xdr:cNvSpPr>
      </xdr:nvSpPr>
      <xdr:spPr>
        <a:xfrm>
          <a:off x="3143250" y="2266950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5" name="Freeform 6"/>
        <xdr:cNvSpPr>
          <a:spLocks/>
        </xdr:cNvSpPr>
      </xdr:nvSpPr>
      <xdr:spPr>
        <a:xfrm>
          <a:off x="3143250" y="20193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" name="Line 9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" name="Line 10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9" name="Freeform 11"/>
        <xdr:cNvSpPr>
          <a:spLocks/>
        </xdr:cNvSpPr>
      </xdr:nvSpPr>
      <xdr:spPr>
        <a:xfrm>
          <a:off x="3143250" y="2266950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10" name="Freeform 12"/>
        <xdr:cNvSpPr>
          <a:spLocks/>
        </xdr:cNvSpPr>
      </xdr:nvSpPr>
      <xdr:spPr>
        <a:xfrm>
          <a:off x="3143250" y="20193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" name="Line 14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Line 15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Line 16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14" name="Freeform 17"/>
        <xdr:cNvSpPr>
          <a:spLocks/>
        </xdr:cNvSpPr>
      </xdr:nvSpPr>
      <xdr:spPr>
        <a:xfrm>
          <a:off x="3143250" y="2266950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15" name="Freeform 18"/>
        <xdr:cNvSpPr>
          <a:spLocks/>
        </xdr:cNvSpPr>
      </xdr:nvSpPr>
      <xdr:spPr>
        <a:xfrm>
          <a:off x="3143250" y="20193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6" name="Line 20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7" name="Line 21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8" name="Line 22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19" name="Freeform 23"/>
        <xdr:cNvSpPr>
          <a:spLocks/>
        </xdr:cNvSpPr>
      </xdr:nvSpPr>
      <xdr:spPr>
        <a:xfrm>
          <a:off x="3143250" y="2266950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20" name="Freeform 24"/>
        <xdr:cNvSpPr>
          <a:spLocks/>
        </xdr:cNvSpPr>
      </xdr:nvSpPr>
      <xdr:spPr>
        <a:xfrm>
          <a:off x="3143250" y="20193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1" name="Line 26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Line 27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3" name="Line 28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24" name="Freeform 29"/>
        <xdr:cNvSpPr>
          <a:spLocks/>
        </xdr:cNvSpPr>
      </xdr:nvSpPr>
      <xdr:spPr>
        <a:xfrm>
          <a:off x="3143250" y="2266950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25" name="Freeform 30"/>
        <xdr:cNvSpPr>
          <a:spLocks/>
        </xdr:cNvSpPr>
      </xdr:nvSpPr>
      <xdr:spPr>
        <a:xfrm>
          <a:off x="3143250" y="20193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6" name="Line 32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Line 33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8" name="Line 34"/>
        <xdr:cNvSpPr>
          <a:spLocks/>
        </xdr:cNvSpPr>
      </xdr:nvSpPr>
      <xdr:spPr>
        <a:xfrm>
          <a:off x="314325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0</xdr:colOff>
      <xdr:row>9</xdr:row>
      <xdr:rowOff>104775</xdr:rowOff>
    </xdr:to>
    <xdr:sp>
      <xdr:nvSpPr>
        <xdr:cNvPr id="29" name="Freeform 35"/>
        <xdr:cNvSpPr>
          <a:spLocks/>
        </xdr:cNvSpPr>
      </xdr:nvSpPr>
      <xdr:spPr>
        <a:xfrm>
          <a:off x="3143250" y="2266950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0</xdr:colOff>
      <xdr:row>8</xdr:row>
      <xdr:rowOff>85725</xdr:rowOff>
    </xdr:to>
    <xdr:sp>
      <xdr:nvSpPr>
        <xdr:cNvPr id="30" name="Freeform 36"/>
        <xdr:cNvSpPr>
          <a:spLocks/>
        </xdr:cNvSpPr>
      </xdr:nvSpPr>
      <xdr:spPr>
        <a:xfrm>
          <a:off x="3143250" y="20193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85725</xdr:rowOff>
    </xdr:to>
    <xdr:sp>
      <xdr:nvSpPr>
        <xdr:cNvPr id="31" name="Freeform 37"/>
        <xdr:cNvSpPr>
          <a:spLocks/>
        </xdr:cNvSpPr>
      </xdr:nvSpPr>
      <xdr:spPr>
        <a:xfrm>
          <a:off x="4857750" y="20193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85725</xdr:rowOff>
    </xdr:to>
    <xdr:sp>
      <xdr:nvSpPr>
        <xdr:cNvPr id="32" name="Freeform 38"/>
        <xdr:cNvSpPr>
          <a:spLocks/>
        </xdr:cNvSpPr>
      </xdr:nvSpPr>
      <xdr:spPr>
        <a:xfrm>
          <a:off x="4857750" y="20193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85725</xdr:rowOff>
    </xdr:to>
    <xdr:sp>
      <xdr:nvSpPr>
        <xdr:cNvPr id="33" name="Freeform 39"/>
        <xdr:cNvSpPr>
          <a:spLocks/>
        </xdr:cNvSpPr>
      </xdr:nvSpPr>
      <xdr:spPr>
        <a:xfrm>
          <a:off x="4857750" y="20193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85725</xdr:rowOff>
    </xdr:to>
    <xdr:sp>
      <xdr:nvSpPr>
        <xdr:cNvPr id="34" name="Freeform 40"/>
        <xdr:cNvSpPr>
          <a:spLocks/>
        </xdr:cNvSpPr>
      </xdr:nvSpPr>
      <xdr:spPr>
        <a:xfrm>
          <a:off x="4857750" y="20193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85725</xdr:rowOff>
    </xdr:to>
    <xdr:sp>
      <xdr:nvSpPr>
        <xdr:cNvPr id="35" name="Freeform 41"/>
        <xdr:cNvSpPr>
          <a:spLocks/>
        </xdr:cNvSpPr>
      </xdr:nvSpPr>
      <xdr:spPr>
        <a:xfrm>
          <a:off x="4857750" y="20193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85725</xdr:rowOff>
    </xdr:to>
    <xdr:sp>
      <xdr:nvSpPr>
        <xdr:cNvPr id="36" name="Freeform 42"/>
        <xdr:cNvSpPr>
          <a:spLocks/>
        </xdr:cNvSpPr>
      </xdr:nvSpPr>
      <xdr:spPr>
        <a:xfrm>
          <a:off x="4857750" y="20193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4" name="Freeform 4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5" name="Freeform 5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9" name="Freeform 9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10" name="Freeform 10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14" name="Freeform 14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15" name="Freeform 15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19" name="Freeform 19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20" name="Freeform 20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24" name="Freeform 24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25" name="Freeform 25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29" name="Freeform 29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30" name="Freeform 30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34" name="Freeform 34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35" name="Freeform 35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39" name="Freeform 39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40" name="Freeform 40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44" name="Freeform 44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45" name="Freeform 45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49" name="Freeform 49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50" name="Freeform 50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54" name="Freeform 54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55" name="Freeform 55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59" name="Freeform 59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60" name="Freeform 60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61" name="Freeform 61"/>
        <xdr:cNvSpPr>
          <a:spLocks/>
        </xdr:cNvSpPr>
      </xdr:nvSpPr>
      <xdr:spPr>
        <a:xfrm>
          <a:off x="29908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62" name="Freeform 62"/>
        <xdr:cNvSpPr>
          <a:spLocks/>
        </xdr:cNvSpPr>
      </xdr:nvSpPr>
      <xdr:spPr>
        <a:xfrm>
          <a:off x="29908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63" name="Freeform 63"/>
        <xdr:cNvSpPr>
          <a:spLocks/>
        </xdr:cNvSpPr>
      </xdr:nvSpPr>
      <xdr:spPr>
        <a:xfrm>
          <a:off x="29908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64" name="Freeform 64"/>
        <xdr:cNvSpPr>
          <a:spLocks/>
        </xdr:cNvSpPr>
      </xdr:nvSpPr>
      <xdr:spPr>
        <a:xfrm>
          <a:off x="29908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65" name="Freeform 65"/>
        <xdr:cNvSpPr>
          <a:spLocks/>
        </xdr:cNvSpPr>
      </xdr:nvSpPr>
      <xdr:spPr>
        <a:xfrm>
          <a:off x="29908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66" name="Freeform 66"/>
        <xdr:cNvSpPr>
          <a:spLocks/>
        </xdr:cNvSpPr>
      </xdr:nvSpPr>
      <xdr:spPr>
        <a:xfrm>
          <a:off x="29908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70" name="Freeform 70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71" name="Freeform 71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75" name="Freeform 75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76" name="Freeform 76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80" name="Freeform 80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81" name="Freeform 81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85" name="Freeform 85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86" name="Freeform 86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90" name="Freeform 90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91" name="Freeform 91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>
          <a:off x="276225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4</xdr:col>
      <xdr:colOff>0</xdr:colOff>
      <xdr:row>9</xdr:row>
      <xdr:rowOff>57150</xdr:rowOff>
    </xdr:to>
    <xdr:sp>
      <xdr:nvSpPr>
        <xdr:cNvPr id="95" name="Freeform 95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4</xdr:col>
      <xdr:colOff>0</xdr:colOff>
      <xdr:row>8</xdr:row>
      <xdr:rowOff>57150</xdr:rowOff>
    </xdr:to>
    <xdr:sp>
      <xdr:nvSpPr>
        <xdr:cNvPr id="96" name="Freeform 96"/>
        <xdr:cNvSpPr>
          <a:spLocks/>
        </xdr:cNvSpPr>
      </xdr:nvSpPr>
      <xdr:spPr>
        <a:xfrm>
          <a:off x="27622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97" name="Freeform 97"/>
        <xdr:cNvSpPr>
          <a:spLocks/>
        </xdr:cNvSpPr>
      </xdr:nvSpPr>
      <xdr:spPr>
        <a:xfrm>
          <a:off x="29908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98" name="Freeform 98"/>
        <xdr:cNvSpPr>
          <a:spLocks/>
        </xdr:cNvSpPr>
      </xdr:nvSpPr>
      <xdr:spPr>
        <a:xfrm>
          <a:off x="29908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99" name="Freeform 99"/>
        <xdr:cNvSpPr>
          <a:spLocks/>
        </xdr:cNvSpPr>
      </xdr:nvSpPr>
      <xdr:spPr>
        <a:xfrm>
          <a:off x="29908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100" name="Freeform 100"/>
        <xdr:cNvSpPr>
          <a:spLocks/>
        </xdr:cNvSpPr>
      </xdr:nvSpPr>
      <xdr:spPr>
        <a:xfrm>
          <a:off x="29908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101" name="Freeform 101"/>
        <xdr:cNvSpPr>
          <a:spLocks/>
        </xdr:cNvSpPr>
      </xdr:nvSpPr>
      <xdr:spPr>
        <a:xfrm>
          <a:off x="29908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8</xdr:row>
      <xdr:rowOff>57150</xdr:rowOff>
    </xdr:to>
    <xdr:sp>
      <xdr:nvSpPr>
        <xdr:cNvPr id="102" name="Freeform 102"/>
        <xdr:cNvSpPr>
          <a:spLocks/>
        </xdr:cNvSpPr>
      </xdr:nvSpPr>
      <xdr:spPr>
        <a:xfrm>
          <a:off x="2990850" y="942975"/>
          <a:ext cx="0" cy="0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85725</xdr:rowOff>
    </xdr:from>
    <xdr:to>
      <xdr:col>9</xdr:col>
      <xdr:colOff>285750</xdr:colOff>
      <xdr:row>2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743075" y="85725"/>
          <a:ext cx="6162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800000"/>
              </a:solidFill>
            </a:rPr>
            <a:t>Unión de Rugby de Buenos Aires</a:t>
          </a:r>
        </a:p>
      </xdr:txBody>
    </xdr:sp>
    <xdr:clientData/>
  </xdr:twoCellAnchor>
  <xdr:twoCellAnchor>
    <xdr:from>
      <xdr:col>2</xdr:col>
      <xdr:colOff>457200</xdr:colOff>
      <xdr:row>4</xdr:row>
      <xdr:rowOff>9525</xdr:rowOff>
    </xdr:from>
    <xdr:to>
      <xdr:col>7</xdr:col>
      <xdr:colOff>485775</xdr:colOff>
      <xdr:row>5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981325" y="723900"/>
          <a:ext cx="361950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PUCARA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5.00390625" style="0" customWidth="1"/>
    <col min="2" max="2" width="39.140625" style="0" bestFit="1" customWidth="1"/>
    <col min="3" max="3" width="16.140625" style="0" customWidth="1"/>
    <col min="4" max="4" width="15.8515625" style="0" bestFit="1" customWidth="1"/>
  </cols>
  <sheetData>
    <row r="1" spans="1:4" ht="16.5" thickBot="1">
      <c r="A1" s="61"/>
      <c r="B1" s="64" t="s">
        <v>33</v>
      </c>
      <c r="C1" s="60" t="s">
        <v>34</v>
      </c>
      <c r="D1" s="65" t="s">
        <v>35</v>
      </c>
    </row>
    <row r="2" spans="1:4" ht="18">
      <c r="A2" s="62">
        <v>1</v>
      </c>
      <c r="B2" s="66" t="s">
        <v>88</v>
      </c>
      <c r="C2" s="63"/>
      <c r="D2" s="63"/>
    </row>
    <row r="3" spans="1:4" ht="18">
      <c r="A3" s="62">
        <v>2</v>
      </c>
      <c r="B3" s="66" t="s">
        <v>58</v>
      </c>
      <c r="C3" s="63"/>
      <c r="D3" s="63"/>
    </row>
    <row r="4" spans="1:4" ht="18">
      <c r="A4" s="62">
        <v>3</v>
      </c>
      <c r="B4" s="67" t="s">
        <v>66</v>
      </c>
      <c r="C4" s="61"/>
      <c r="D4" s="61"/>
    </row>
    <row r="5" spans="1:4" ht="18">
      <c r="A5" s="62">
        <v>4</v>
      </c>
      <c r="B5" s="67" t="s">
        <v>94</v>
      </c>
      <c r="C5" s="61"/>
      <c r="D5" s="61"/>
    </row>
    <row r="6" spans="1:4" ht="18">
      <c r="A6" s="62">
        <v>5</v>
      </c>
      <c r="B6" s="67" t="s">
        <v>89</v>
      </c>
      <c r="C6" s="61"/>
      <c r="D6" s="61"/>
    </row>
    <row r="7" spans="1:4" ht="18">
      <c r="A7" s="62">
        <v>6</v>
      </c>
      <c r="B7" s="66" t="s">
        <v>91</v>
      </c>
      <c r="C7" s="61"/>
      <c r="D7" s="61"/>
    </row>
    <row r="8" spans="1:4" ht="18">
      <c r="A8" s="62">
        <v>7</v>
      </c>
      <c r="B8" s="67" t="s">
        <v>92</v>
      </c>
      <c r="C8" s="61"/>
      <c r="D8" s="61"/>
    </row>
    <row r="9" spans="1:4" ht="18">
      <c r="A9" s="62">
        <v>8</v>
      </c>
      <c r="B9" s="67" t="s">
        <v>93</v>
      </c>
      <c r="C9" s="61"/>
      <c r="D9" s="61"/>
    </row>
    <row r="10" spans="1:4" ht="18">
      <c r="A10" s="62">
        <v>9</v>
      </c>
      <c r="B10" s="67" t="s">
        <v>69</v>
      </c>
      <c r="C10" s="61"/>
      <c r="D10" s="61"/>
    </row>
    <row r="11" spans="1:4" ht="18">
      <c r="A11" s="62">
        <v>10</v>
      </c>
      <c r="B11" s="66" t="s">
        <v>90</v>
      </c>
      <c r="C11" s="61"/>
      <c r="D11" s="61"/>
    </row>
    <row r="12" spans="1:4" ht="18">
      <c r="A12" s="62">
        <v>11</v>
      </c>
      <c r="B12" s="67" t="s">
        <v>61</v>
      </c>
      <c r="C12" s="61"/>
      <c r="D12" s="61"/>
    </row>
    <row r="13" spans="1:4" ht="18">
      <c r="A13" s="62">
        <v>12</v>
      </c>
      <c r="B13" s="67" t="s">
        <v>62</v>
      </c>
      <c r="C13" s="61"/>
      <c r="D13" s="61"/>
    </row>
  </sheetData>
  <sheetProtection/>
  <printOptions horizontalCentered="1"/>
  <pageMargins left="0.7086614173228347" right="0.7086614173228347" top="1.8897637795275593" bottom="0.7480314960629921" header="0.31496062992125984" footer="0.31496062992125984"/>
  <pageSetup horizontalDpi="600" verticalDpi="600" orientation="portrait" paperSize="9" scale="115" r:id="rId1"/>
  <headerFooter>
    <oddHeader>&amp;C&amp;"Arial,Negrita"&amp;18&amp;UUNION DE RUGBY DE BUENOS AIRES&amp;U
SEVEN A SIDE DE RUGBY FEMENINO
SITAS 21-7-2014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95" zoomScaleNormal="95" zoomScalePageLayoutView="0" workbookViewId="0" topLeftCell="A1">
      <selection activeCell="D7" sqref="D7:D10"/>
    </sheetView>
  </sheetViews>
  <sheetFormatPr defaultColWidth="11.421875" defaultRowHeight="12.75"/>
  <cols>
    <col min="1" max="2" width="10.421875" style="0" customWidth="1"/>
    <col min="3" max="3" width="4.421875" style="0" customWidth="1"/>
    <col min="4" max="4" width="21.8515625" style="0" bestFit="1" customWidth="1"/>
    <col min="5" max="5" width="25.7109375" style="0" customWidth="1"/>
    <col min="6" max="6" width="23.28125" style="0" customWidth="1"/>
    <col min="7" max="7" width="24.7109375" style="0" customWidth="1"/>
    <col min="8" max="8" width="15.8515625" style="0" customWidth="1"/>
  </cols>
  <sheetData>
    <row r="1" spans="1:8" ht="30.75" thickBot="1">
      <c r="A1" s="144" t="s">
        <v>54</v>
      </c>
      <c r="B1" s="145"/>
      <c r="C1" s="145"/>
      <c r="D1" s="145"/>
      <c r="E1" s="145"/>
      <c r="F1" s="145"/>
      <c r="G1" s="145"/>
      <c r="H1" s="146"/>
    </row>
    <row r="2" spans="1:8" ht="20.25">
      <c r="A2" s="147" t="s">
        <v>55</v>
      </c>
      <c r="B2" s="147"/>
      <c r="C2" s="147"/>
      <c r="D2" s="147"/>
      <c r="E2" s="147"/>
      <c r="F2" s="147"/>
      <c r="G2" s="147"/>
      <c r="H2" s="147"/>
    </row>
    <row r="3" spans="1:8" ht="20.25">
      <c r="A3" s="148" t="s">
        <v>56</v>
      </c>
      <c r="B3" s="148"/>
      <c r="C3" s="148"/>
      <c r="D3" s="148"/>
      <c r="E3" s="148"/>
      <c r="F3" s="148"/>
      <c r="G3" s="148"/>
      <c r="H3" s="148"/>
    </row>
    <row r="5" spans="4:6" ht="16.5" thickBot="1">
      <c r="D5" s="149" t="s">
        <v>1</v>
      </c>
      <c r="E5" s="149"/>
      <c r="F5" s="149"/>
    </row>
    <row r="6" spans="4:6" ht="16.5" thickBot="1">
      <c r="D6" s="59">
        <v>1</v>
      </c>
      <c r="E6" s="60">
        <v>2</v>
      </c>
      <c r="F6" s="60">
        <v>3</v>
      </c>
    </row>
    <row r="7" spans="4:6" ht="18">
      <c r="D7" s="66" t="s">
        <v>57</v>
      </c>
      <c r="E7" s="66" t="s">
        <v>58</v>
      </c>
      <c r="F7" s="66" t="s">
        <v>59</v>
      </c>
    </row>
    <row r="8" spans="4:6" ht="18">
      <c r="D8" s="67" t="s">
        <v>62</v>
      </c>
      <c r="E8" s="67" t="s">
        <v>61</v>
      </c>
      <c r="F8" s="67" t="s">
        <v>60</v>
      </c>
    </row>
    <row r="9" spans="4:6" ht="18">
      <c r="D9" s="67" t="s">
        <v>63</v>
      </c>
      <c r="E9" s="67" t="s">
        <v>64</v>
      </c>
      <c r="F9" s="67" t="s">
        <v>65</v>
      </c>
    </row>
    <row r="10" spans="4:6" ht="18">
      <c r="D10" s="67" t="s">
        <v>68</v>
      </c>
      <c r="E10" s="67" t="s">
        <v>67</v>
      </c>
      <c r="F10" s="67" t="s">
        <v>66</v>
      </c>
    </row>
    <row r="12" spans="3:8" ht="12.75" hidden="1">
      <c r="C12" s="152" t="s">
        <v>3</v>
      </c>
      <c r="D12" s="152"/>
      <c r="E12" s="152"/>
      <c r="F12" s="152"/>
      <c r="G12" s="153" t="s">
        <v>4</v>
      </c>
      <c r="H12" s="153"/>
    </row>
    <row r="13" spans="1:8" ht="12.75" hidden="1">
      <c r="A13" s="150" t="s">
        <v>2</v>
      </c>
      <c r="B13" s="151"/>
      <c r="C13" s="1" t="s">
        <v>5</v>
      </c>
      <c r="D13" s="21" t="s">
        <v>17</v>
      </c>
      <c r="E13" s="1" t="s">
        <v>6</v>
      </c>
      <c r="F13" s="21" t="s">
        <v>17</v>
      </c>
      <c r="G13" s="1" t="s">
        <v>5</v>
      </c>
      <c r="H13" s="21" t="s">
        <v>17</v>
      </c>
    </row>
    <row r="14" spans="1:8" ht="15.75" hidden="1">
      <c r="A14" s="11">
        <v>12</v>
      </c>
      <c r="B14" s="12" t="s">
        <v>7</v>
      </c>
      <c r="C14" s="9">
        <v>1</v>
      </c>
      <c r="D14" s="24" t="str">
        <f>+D8</f>
        <v>SIC B</v>
      </c>
      <c r="E14" s="5" t="s">
        <v>6</v>
      </c>
      <c r="F14" s="24" t="str">
        <f>+D9</f>
        <v>La Plata</v>
      </c>
      <c r="G14" s="10">
        <v>2</v>
      </c>
      <c r="H14" s="29" t="str">
        <f>+F8</f>
        <v>Newman</v>
      </c>
    </row>
    <row r="15" spans="1:8" ht="15.75" hidden="1">
      <c r="A15" s="11">
        <v>12</v>
      </c>
      <c r="B15" s="12" t="s">
        <v>11</v>
      </c>
      <c r="C15" s="9">
        <v>3</v>
      </c>
      <c r="D15" s="24" t="str">
        <f>D7</f>
        <v>Alumni</v>
      </c>
      <c r="E15" s="5" t="s">
        <v>6</v>
      </c>
      <c r="F15" s="24" t="str">
        <f>D10</f>
        <v>San Luis</v>
      </c>
      <c r="G15" s="10">
        <v>4</v>
      </c>
      <c r="H15" s="29" t="str">
        <f>F7</f>
        <v>Hindu</v>
      </c>
    </row>
    <row r="16" spans="1:8" ht="15.75" hidden="1">
      <c r="A16" s="11">
        <v>12</v>
      </c>
      <c r="B16" s="12" t="s">
        <v>12</v>
      </c>
      <c r="C16" s="9">
        <v>5</v>
      </c>
      <c r="D16" s="25" t="str">
        <f>+E8</f>
        <v>SIC A</v>
      </c>
      <c r="E16" s="26" t="s">
        <v>6</v>
      </c>
      <c r="F16" s="25" t="str">
        <f>+E9</f>
        <v>Pucara</v>
      </c>
      <c r="G16" s="10">
        <v>6</v>
      </c>
      <c r="H16" s="30" t="e">
        <f>+#REF!</f>
        <v>#REF!</v>
      </c>
    </row>
    <row r="17" spans="1:8" ht="15.75" hidden="1">
      <c r="A17" s="11">
        <v>13</v>
      </c>
      <c r="B17" s="12" t="s">
        <v>7</v>
      </c>
      <c r="C17" s="9">
        <v>7</v>
      </c>
      <c r="D17" s="25" t="str">
        <f>E7</f>
        <v>CASI</v>
      </c>
      <c r="E17" s="26" t="s">
        <v>6</v>
      </c>
      <c r="F17" s="25">
        <f>D11</f>
        <v>0</v>
      </c>
      <c r="G17" s="10">
        <v>8</v>
      </c>
      <c r="H17" s="30" t="e">
        <f>#REF!</f>
        <v>#REF!</v>
      </c>
    </row>
    <row r="18" spans="1:8" ht="15.75" hidden="1">
      <c r="A18" s="11">
        <v>13</v>
      </c>
      <c r="B18" s="12" t="s">
        <v>11</v>
      </c>
      <c r="C18" s="9">
        <v>9</v>
      </c>
      <c r="D18" s="24" t="str">
        <f>+D7</f>
        <v>Alumni</v>
      </c>
      <c r="E18" s="5" t="s">
        <v>6</v>
      </c>
      <c r="F18" s="24" t="str">
        <f>+D8</f>
        <v>SIC B</v>
      </c>
      <c r="G18" s="10">
        <v>10</v>
      </c>
      <c r="H18" s="29" t="str">
        <f>+F7</f>
        <v>Hindu</v>
      </c>
    </row>
    <row r="19" spans="1:8" ht="15.75" hidden="1">
      <c r="A19" s="11">
        <v>13</v>
      </c>
      <c r="B19" s="12" t="s">
        <v>12</v>
      </c>
      <c r="C19" s="9">
        <v>11</v>
      </c>
      <c r="D19" s="24" t="str">
        <f>D9</f>
        <v>La Plata</v>
      </c>
      <c r="E19" s="5" t="s">
        <v>6</v>
      </c>
      <c r="F19" s="24" t="str">
        <f>D10</f>
        <v>San Luis</v>
      </c>
      <c r="G19" s="9">
        <v>12</v>
      </c>
      <c r="H19" s="29" t="str">
        <f>F9</f>
        <v>Los Tilos</v>
      </c>
    </row>
    <row r="20" spans="1:8" ht="15.75" hidden="1">
      <c r="A20" s="11">
        <v>14</v>
      </c>
      <c r="B20" s="12" t="s">
        <v>7</v>
      </c>
      <c r="C20" s="9">
        <v>13</v>
      </c>
      <c r="D20" s="25" t="str">
        <f>+E7</f>
        <v>CASI</v>
      </c>
      <c r="E20" s="26" t="s">
        <v>6</v>
      </c>
      <c r="F20" s="25" t="str">
        <f>+E8</f>
        <v>SIC A</v>
      </c>
      <c r="G20" s="9">
        <v>14</v>
      </c>
      <c r="H20" s="30" t="e">
        <f>+#REF!</f>
        <v>#REF!</v>
      </c>
    </row>
    <row r="21" spans="1:8" ht="15.75" hidden="1">
      <c r="A21" s="11">
        <v>14</v>
      </c>
      <c r="B21" s="12" t="s">
        <v>11</v>
      </c>
      <c r="C21" s="9">
        <v>15</v>
      </c>
      <c r="D21" s="25" t="str">
        <f>E9</f>
        <v>Pucara</v>
      </c>
      <c r="E21" s="26" t="s">
        <v>6</v>
      </c>
      <c r="F21" s="25">
        <f>D11</f>
        <v>0</v>
      </c>
      <c r="G21" s="9">
        <v>16</v>
      </c>
      <c r="H21" s="30" t="e">
        <f>#REF!</f>
        <v>#REF!</v>
      </c>
    </row>
    <row r="22" spans="1:8" ht="15.75" hidden="1">
      <c r="A22" s="11">
        <v>14</v>
      </c>
      <c r="B22" s="12" t="s">
        <v>12</v>
      </c>
      <c r="C22" s="9">
        <v>17</v>
      </c>
      <c r="D22" s="24" t="str">
        <f>+D7</f>
        <v>Alumni</v>
      </c>
      <c r="E22" s="5" t="s">
        <v>6</v>
      </c>
      <c r="F22" s="24" t="str">
        <f>+D9</f>
        <v>La Plata</v>
      </c>
      <c r="G22" s="9">
        <v>18</v>
      </c>
      <c r="H22" s="29" t="str">
        <f>+F7</f>
        <v>Hindu</v>
      </c>
    </row>
    <row r="23" spans="1:8" ht="15.75" hidden="1">
      <c r="A23" s="11">
        <v>15</v>
      </c>
      <c r="B23" s="12" t="s">
        <v>7</v>
      </c>
      <c r="C23" s="9">
        <v>19</v>
      </c>
      <c r="D23" s="24" t="str">
        <f>D8</f>
        <v>SIC B</v>
      </c>
      <c r="E23" s="5" t="s">
        <v>6</v>
      </c>
      <c r="F23" s="24" t="str">
        <f>D10</f>
        <v>San Luis</v>
      </c>
      <c r="G23" s="9">
        <v>20</v>
      </c>
      <c r="H23" s="29" t="str">
        <f>F8</f>
        <v>Newman</v>
      </c>
    </row>
    <row r="24" spans="1:8" ht="15.75" hidden="1">
      <c r="A24" s="11">
        <v>15</v>
      </c>
      <c r="B24" s="12" t="s">
        <v>11</v>
      </c>
      <c r="C24" s="9">
        <v>21</v>
      </c>
      <c r="D24" s="25" t="str">
        <f>+E7</f>
        <v>CASI</v>
      </c>
      <c r="E24" s="26" t="s">
        <v>6</v>
      </c>
      <c r="F24" s="25" t="str">
        <f>+E9</f>
        <v>Pucara</v>
      </c>
      <c r="G24" s="9">
        <v>22</v>
      </c>
      <c r="H24" s="30" t="e">
        <f>+#REF!</f>
        <v>#REF!</v>
      </c>
    </row>
    <row r="25" spans="1:8" ht="16.5" hidden="1" thickBot="1">
      <c r="A25" s="16">
        <v>15</v>
      </c>
      <c r="B25" s="17" t="s">
        <v>12</v>
      </c>
      <c r="C25" s="18">
        <v>23</v>
      </c>
      <c r="D25" s="27" t="str">
        <f>E8</f>
        <v>SIC A</v>
      </c>
      <c r="E25" s="28" t="s">
        <v>6</v>
      </c>
      <c r="F25" s="27">
        <f>D11</f>
        <v>0</v>
      </c>
      <c r="G25" s="18">
        <v>24</v>
      </c>
      <c r="H25" s="31" t="e">
        <f>#REF!</f>
        <v>#REF!</v>
      </c>
    </row>
    <row r="26" spans="1:8" ht="15.75" hidden="1">
      <c r="A26" s="13" t="s">
        <v>8</v>
      </c>
      <c r="B26" s="12" t="s">
        <v>12</v>
      </c>
      <c r="C26" s="14">
        <v>25</v>
      </c>
      <c r="D26" s="22">
        <v>5</v>
      </c>
      <c r="E26" s="19" t="s">
        <v>6</v>
      </c>
      <c r="F26" s="22">
        <v>8</v>
      </c>
      <c r="G26" s="15">
        <v>26</v>
      </c>
      <c r="H26" s="22">
        <v>6</v>
      </c>
    </row>
    <row r="27" spans="1:8" ht="15.75" hidden="1">
      <c r="A27" s="13" t="s">
        <v>9</v>
      </c>
      <c r="B27" s="12" t="s">
        <v>7</v>
      </c>
      <c r="C27" s="10">
        <v>27</v>
      </c>
      <c r="D27" s="23">
        <v>1</v>
      </c>
      <c r="E27" s="19" t="s">
        <v>6</v>
      </c>
      <c r="F27" s="23">
        <v>4</v>
      </c>
      <c r="G27" s="10">
        <v>28</v>
      </c>
      <c r="H27" s="23">
        <v>2</v>
      </c>
    </row>
    <row r="28" spans="1:7" ht="15.75" hidden="1">
      <c r="A28" s="13" t="s">
        <v>9</v>
      </c>
      <c r="B28" s="12" t="s">
        <v>12</v>
      </c>
      <c r="C28" s="10">
        <v>29</v>
      </c>
      <c r="D28" s="22" t="s">
        <v>14</v>
      </c>
      <c r="E28" s="2" t="s">
        <v>6</v>
      </c>
      <c r="F28" s="22" t="s">
        <v>15</v>
      </c>
      <c r="G28" s="20"/>
    </row>
    <row r="29" spans="1:7" ht="15.75" hidden="1">
      <c r="A29" s="13" t="s">
        <v>10</v>
      </c>
      <c r="B29" s="12" t="s">
        <v>7</v>
      </c>
      <c r="C29" s="10">
        <v>30</v>
      </c>
      <c r="D29" s="23" t="s">
        <v>16</v>
      </c>
      <c r="E29" s="2" t="s">
        <v>6</v>
      </c>
      <c r="F29" s="23" t="s">
        <v>13</v>
      </c>
      <c r="G29" s="20"/>
    </row>
    <row r="30" spans="1:2" ht="12.75">
      <c r="A30" s="3"/>
      <c r="B30" s="4"/>
    </row>
    <row r="31" spans="1:8" ht="12.75">
      <c r="A31" s="141" t="s">
        <v>37</v>
      </c>
      <c r="B31" s="141"/>
      <c r="C31" s="141"/>
      <c r="D31" s="141"/>
      <c r="E31" s="141"/>
      <c r="F31" s="141"/>
      <c r="G31" s="141"/>
      <c r="H31" s="141"/>
    </row>
    <row r="32" ht="15.75">
      <c r="A32" s="12" t="s">
        <v>45</v>
      </c>
    </row>
    <row r="33" ht="15.75">
      <c r="A33" s="12"/>
    </row>
    <row r="35" spans="1:8" ht="12.75">
      <c r="A35" s="142" t="s">
        <v>38</v>
      </c>
      <c r="B35" s="142"/>
      <c r="C35" s="142"/>
      <c r="D35" s="142"/>
      <c r="E35" s="142"/>
      <c r="F35" s="142"/>
      <c r="G35" s="142"/>
      <c r="H35" s="142"/>
    </row>
    <row r="36" ht="15.75">
      <c r="A36" s="12" t="s">
        <v>41</v>
      </c>
    </row>
    <row r="37" ht="15.75">
      <c r="A37" s="12"/>
    </row>
    <row r="38" spans="1:8" ht="12.75">
      <c r="A38" s="143" t="s">
        <v>42</v>
      </c>
      <c r="B38" s="143"/>
      <c r="C38" s="143"/>
      <c r="D38" s="143"/>
      <c r="E38" s="143"/>
      <c r="F38" s="143"/>
      <c r="G38" s="143"/>
      <c r="H38" s="143"/>
    </row>
    <row r="39" ht="15.75">
      <c r="A39" s="12" t="s">
        <v>43</v>
      </c>
    </row>
  </sheetData>
  <sheetProtection/>
  <mergeCells count="10">
    <mergeCell ref="A31:H31"/>
    <mergeCell ref="A35:H35"/>
    <mergeCell ref="A38:H38"/>
    <mergeCell ref="A1:H1"/>
    <mergeCell ref="A2:H2"/>
    <mergeCell ref="A3:H3"/>
    <mergeCell ref="D5:F5"/>
    <mergeCell ref="A13:B13"/>
    <mergeCell ref="C12:F12"/>
    <mergeCell ref="G12:H12"/>
  </mergeCells>
  <printOptions horizontalCentered="1"/>
  <pageMargins left="0.2" right="0.23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4.7109375" style="0" bestFit="1" customWidth="1"/>
    <col min="2" max="2" width="5.421875" style="0" customWidth="1"/>
    <col min="3" max="3" width="4.421875" style="0" customWidth="1"/>
    <col min="4" max="4" width="19.421875" style="0" customWidth="1"/>
    <col min="5" max="5" width="7.421875" style="2" customWidth="1"/>
    <col min="6" max="6" width="3.421875" style="0" customWidth="1"/>
    <col min="7" max="7" width="21.421875" style="0" bestFit="1" customWidth="1"/>
    <col min="8" max="8" width="7.00390625" style="2" customWidth="1"/>
    <col min="9" max="9" width="11.421875" style="0" bestFit="1" customWidth="1"/>
    <col min="10" max="10" width="6.7109375" style="0" bestFit="1" customWidth="1"/>
    <col min="11" max="11" width="23.00390625" style="0" customWidth="1"/>
  </cols>
  <sheetData>
    <row r="1" spans="1:11" ht="30.75" thickBot="1">
      <c r="A1" s="144" t="s">
        <v>87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20.25">
      <c r="A2" s="147" t="s">
        <v>55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20.25">
      <c r="A3" s="148" t="s">
        <v>69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ht="3" customHeight="1"/>
    <row r="5" spans="4:10" ht="12.75" hidden="1">
      <c r="D5" s="161" t="s">
        <v>1</v>
      </c>
      <c r="E5" s="161"/>
      <c r="F5" s="161"/>
      <c r="G5" s="161"/>
      <c r="H5" s="161"/>
      <c r="I5" s="161"/>
      <c r="J5" s="68"/>
    </row>
    <row r="6" spans="4:8" ht="12.75" hidden="1">
      <c r="D6" s="6">
        <v>1</v>
      </c>
      <c r="E6" s="6"/>
      <c r="F6" s="7">
        <v>2</v>
      </c>
      <c r="G6" s="8">
        <v>3</v>
      </c>
      <c r="H6" s="90"/>
    </row>
    <row r="7" spans="4:8" ht="18" hidden="1">
      <c r="D7" s="66" t="s">
        <v>57</v>
      </c>
      <c r="E7" s="21"/>
      <c r="F7" s="35" t="s">
        <v>58</v>
      </c>
      <c r="G7" s="35" t="s">
        <v>59</v>
      </c>
      <c r="H7" s="68"/>
    </row>
    <row r="8" spans="4:8" ht="18" hidden="1">
      <c r="D8" s="67" t="s">
        <v>62</v>
      </c>
      <c r="E8" s="32"/>
      <c r="F8" s="36" t="s">
        <v>61</v>
      </c>
      <c r="G8" s="36" t="s">
        <v>60</v>
      </c>
      <c r="H8" s="91"/>
    </row>
    <row r="9" spans="4:8" ht="18" hidden="1">
      <c r="D9" s="67" t="s">
        <v>63</v>
      </c>
      <c r="E9" s="21"/>
      <c r="F9" s="35" t="s">
        <v>64</v>
      </c>
      <c r="G9" s="35" t="s">
        <v>65</v>
      </c>
      <c r="H9" s="68"/>
    </row>
    <row r="10" spans="4:8" ht="18" hidden="1">
      <c r="D10" s="67" t="s">
        <v>68</v>
      </c>
      <c r="E10" s="93"/>
      <c r="F10" s="34" t="s">
        <v>67</v>
      </c>
      <c r="G10" s="34" t="s">
        <v>66</v>
      </c>
      <c r="H10" s="92"/>
    </row>
    <row r="11" ht="4.5" customHeight="1"/>
    <row r="12" spans="3:11" ht="20.25">
      <c r="C12" s="156" t="s">
        <v>53</v>
      </c>
      <c r="D12" s="157"/>
      <c r="E12" s="157"/>
      <c r="F12" s="157"/>
      <c r="G12" s="157"/>
      <c r="H12" s="157"/>
      <c r="I12" s="157"/>
      <c r="J12" s="157"/>
      <c r="K12" s="158"/>
    </row>
    <row r="13" spans="1:11" ht="15.75">
      <c r="A13" s="150" t="s">
        <v>2</v>
      </c>
      <c r="B13" s="151"/>
      <c r="C13" s="81" t="s">
        <v>5</v>
      </c>
      <c r="D13" s="82" t="s">
        <v>17</v>
      </c>
      <c r="E13" s="82" t="s">
        <v>0</v>
      </c>
      <c r="F13" s="83" t="s">
        <v>6</v>
      </c>
      <c r="G13" s="82" t="s">
        <v>17</v>
      </c>
      <c r="H13" s="82" t="s">
        <v>0</v>
      </c>
      <c r="I13" s="84" t="s">
        <v>49</v>
      </c>
      <c r="J13" s="85" t="s">
        <v>50</v>
      </c>
      <c r="K13" s="82" t="s">
        <v>51</v>
      </c>
    </row>
    <row r="14" spans="1:11" ht="20.25">
      <c r="A14" s="86">
        <v>12</v>
      </c>
      <c r="B14" s="87" t="s">
        <v>7</v>
      </c>
      <c r="C14" s="9">
        <v>1</v>
      </c>
      <c r="D14" s="89" t="str">
        <f>D8</f>
        <v>SIC B</v>
      </c>
      <c r="E14" s="112"/>
      <c r="F14" s="10" t="s">
        <v>6</v>
      </c>
      <c r="G14" s="89" t="str">
        <f>D9</f>
        <v>La Plata</v>
      </c>
      <c r="H14" s="112"/>
      <c r="I14" s="79">
        <v>1</v>
      </c>
      <c r="J14" s="80">
        <v>1</v>
      </c>
      <c r="K14" s="61"/>
    </row>
    <row r="15" spans="1:11" ht="20.25">
      <c r="A15" s="86">
        <v>12</v>
      </c>
      <c r="B15" s="87" t="s">
        <v>7</v>
      </c>
      <c r="C15" s="10">
        <v>2</v>
      </c>
      <c r="D15" s="89" t="str">
        <f>G8</f>
        <v>Newman</v>
      </c>
      <c r="E15" s="112"/>
      <c r="F15" s="10" t="s">
        <v>6</v>
      </c>
      <c r="G15" s="89" t="str">
        <f>G9</f>
        <v>Los Tilos</v>
      </c>
      <c r="H15" s="112"/>
      <c r="I15" s="78">
        <v>2</v>
      </c>
      <c r="J15" s="80">
        <v>3</v>
      </c>
      <c r="K15" s="70"/>
    </row>
    <row r="16" spans="1:11" ht="20.25">
      <c r="A16" s="86">
        <v>12</v>
      </c>
      <c r="B16" s="87" t="s">
        <v>11</v>
      </c>
      <c r="C16" s="9">
        <v>3</v>
      </c>
      <c r="D16" s="89" t="str">
        <f>D7</f>
        <v>Alumni</v>
      </c>
      <c r="E16" s="112"/>
      <c r="F16" s="10" t="s">
        <v>6</v>
      </c>
      <c r="G16" s="89" t="str">
        <f>D10</f>
        <v>San Luis</v>
      </c>
      <c r="H16" s="112"/>
      <c r="I16" s="79">
        <v>1</v>
      </c>
      <c r="J16" s="80">
        <v>1</v>
      </c>
      <c r="K16" s="61"/>
    </row>
    <row r="17" spans="1:11" ht="20.25">
      <c r="A17" s="86">
        <v>12</v>
      </c>
      <c r="B17" s="87" t="s">
        <v>11</v>
      </c>
      <c r="C17" s="10">
        <v>4</v>
      </c>
      <c r="D17" s="89" t="str">
        <f>G7</f>
        <v>Hindu</v>
      </c>
      <c r="E17" s="112"/>
      <c r="F17" s="10" t="s">
        <v>6</v>
      </c>
      <c r="G17" s="89" t="str">
        <f>G10</f>
        <v>CUBA</v>
      </c>
      <c r="H17" s="112"/>
      <c r="I17" s="78">
        <v>2</v>
      </c>
      <c r="J17" s="80">
        <v>3</v>
      </c>
      <c r="K17" s="70"/>
    </row>
    <row r="18" spans="1:11" ht="20.25">
      <c r="A18" s="129">
        <v>12</v>
      </c>
      <c r="B18" s="130" t="s">
        <v>12</v>
      </c>
      <c r="C18" s="131">
        <v>5</v>
      </c>
      <c r="D18" s="132" t="str">
        <f>F8</f>
        <v>SIC A</v>
      </c>
      <c r="E18" s="133"/>
      <c r="F18" s="131" t="s">
        <v>6</v>
      </c>
      <c r="G18" s="132" t="str">
        <f>F9</f>
        <v>Pucara</v>
      </c>
      <c r="H18" s="133"/>
      <c r="I18" s="134">
        <v>1</v>
      </c>
      <c r="J18" s="80">
        <v>2</v>
      </c>
      <c r="K18" s="61"/>
    </row>
    <row r="19" spans="1:11" ht="21" thickBot="1">
      <c r="A19" s="100">
        <v>12</v>
      </c>
      <c r="B19" s="101" t="s">
        <v>12</v>
      </c>
      <c r="C19" s="102">
        <v>6</v>
      </c>
      <c r="D19" s="103" t="str">
        <f>F7</f>
        <v>CASI</v>
      </c>
      <c r="E19" s="113"/>
      <c r="F19" s="102" t="s">
        <v>6</v>
      </c>
      <c r="G19" s="103" t="str">
        <f>F10</f>
        <v>Old Georgian</v>
      </c>
      <c r="H19" s="113"/>
      <c r="I19" s="104">
        <v>2</v>
      </c>
      <c r="J19" s="105">
        <v>2</v>
      </c>
      <c r="K19" s="106"/>
    </row>
    <row r="20" spans="1:11" ht="20.25">
      <c r="A20" s="95">
        <v>13</v>
      </c>
      <c r="B20" s="96" t="s">
        <v>21</v>
      </c>
      <c r="C20" s="15">
        <v>7</v>
      </c>
      <c r="D20" s="97" t="str">
        <f>D7</f>
        <v>Alumni</v>
      </c>
      <c r="E20" s="114"/>
      <c r="F20" s="14" t="s">
        <v>6</v>
      </c>
      <c r="G20" s="97" t="str">
        <f>D9</f>
        <v>La Plata</v>
      </c>
      <c r="H20" s="114"/>
      <c r="I20" s="98">
        <v>1</v>
      </c>
      <c r="J20" s="99">
        <v>1</v>
      </c>
      <c r="K20" s="63"/>
    </row>
    <row r="21" spans="1:11" ht="20.25">
      <c r="A21" s="86">
        <v>13</v>
      </c>
      <c r="B21" s="87" t="s">
        <v>21</v>
      </c>
      <c r="C21" s="10">
        <v>8</v>
      </c>
      <c r="D21" s="89" t="str">
        <f>G7</f>
        <v>Hindu</v>
      </c>
      <c r="E21" s="112"/>
      <c r="F21" s="10" t="s">
        <v>6</v>
      </c>
      <c r="G21" s="89" t="str">
        <f>G9</f>
        <v>Los Tilos</v>
      </c>
      <c r="H21" s="112"/>
      <c r="I21" s="78">
        <v>2</v>
      </c>
      <c r="J21" s="80">
        <v>3</v>
      </c>
      <c r="K21" s="70"/>
    </row>
    <row r="22" spans="1:11" ht="20.25">
      <c r="A22" s="86">
        <v>13</v>
      </c>
      <c r="B22" s="87" t="s">
        <v>36</v>
      </c>
      <c r="C22" s="9">
        <v>9</v>
      </c>
      <c r="D22" s="89" t="str">
        <f>D8</f>
        <v>SIC B</v>
      </c>
      <c r="E22" s="112"/>
      <c r="F22" s="10" t="s">
        <v>6</v>
      </c>
      <c r="G22" s="89" t="str">
        <f>D10</f>
        <v>San Luis</v>
      </c>
      <c r="H22" s="112"/>
      <c r="I22" s="79">
        <v>1</v>
      </c>
      <c r="J22" s="80">
        <v>1</v>
      </c>
      <c r="K22" s="61"/>
    </row>
    <row r="23" spans="1:11" ht="20.25">
      <c r="A23" s="86">
        <v>13</v>
      </c>
      <c r="B23" s="87" t="s">
        <v>36</v>
      </c>
      <c r="C23" s="10">
        <v>10</v>
      </c>
      <c r="D23" s="89" t="str">
        <f>G8</f>
        <v>Newman</v>
      </c>
      <c r="E23" s="112"/>
      <c r="F23" s="10" t="s">
        <v>6</v>
      </c>
      <c r="G23" s="89" t="str">
        <f>G10</f>
        <v>CUBA</v>
      </c>
      <c r="H23" s="112"/>
      <c r="I23" s="78">
        <v>2</v>
      </c>
      <c r="J23" s="80">
        <v>3</v>
      </c>
      <c r="K23" s="70"/>
    </row>
    <row r="24" spans="1:11" ht="20.25">
      <c r="A24" s="129">
        <v>13</v>
      </c>
      <c r="B24" s="130" t="s">
        <v>44</v>
      </c>
      <c r="C24" s="131">
        <v>11</v>
      </c>
      <c r="D24" s="132" t="str">
        <f>F7</f>
        <v>CASI</v>
      </c>
      <c r="E24" s="133"/>
      <c r="F24" s="131" t="s">
        <v>6</v>
      </c>
      <c r="G24" s="132" t="str">
        <f>F9</f>
        <v>Pucara</v>
      </c>
      <c r="H24" s="133"/>
      <c r="I24" s="134">
        <v>1</v>
      </c>
      <c r="J24" s="80">
        <v>2</v>
      </c>
      <c r="K24" s="61"/>
    </row>
    <row r="25" spans="1:11" ht="21" thickBot="1">
      <c r="A25" s="100">
        <v>13</v>
      </c>
      <c r="B25" s="101" t="s">
        <v>44</v>
      </c>
      <c r="C25" s="102">
        <v>12</v>
      </c>
      <c r="D25" s="103" t="str">
        <f>F8</f>
        <v>SIC A</v>
      </c>
      <c r="E25" s="113"/>
      <c r="F25" s="102" t="s">
        <v>6</v>
      </c>
      <c r="G25" s="103" t="str">
        <f>F10</f>
        <v>Old Georgian</v>
      </c>
      <c r="H25" s="113"/>
      <c r="I25" s="104">
        <v>2</v>
      </c>
      <c r="J25" s="105">
        <v>2</v>
      </c>
      <c r="K25" s="106"/>
    </row>
    <row r="26" spans="1:11" ht="20.25">
      <c r="A26" s="95">
        <v>14</v>
      </c>
      <c r="B26" s="96" t="s">
        <v>11</v>
      </c>
      <c r="C26" s="15">
        <v>13</v>
      </c>
      <c r="D26" s="97" t="str">
        <f>D7</f>
        <v>Alumni</v>
      </c>
      <c r="E26" s="114"/>
      <c r="F26" s="14" t="s">
        <v>6</v>
      </c>
      <c r="G26" s="97" t="str">
        <f>D8</f>
        <v>SIC B</v>
      </c>
      <c r="H26" s="114"/>
      <c r="I26" s="98">
        <v>1</v>
      </c>
      <c r="J26" s="99">
        <v>1</v>
      </c>
      <c r="K26" s="63"/>
    </row>
    <row r="27" spans="1:11" ht="20.25">
      <c r="A27" s="86">
        <v>14</v>
      </c>
      <c r="B27" s="87" t="s">
        <v>11</v>
      </c>
      <c r="C27" s="10">
        <v>14</v>
      </c>
      <c r="D27" s="89" t="str">
        <f>G7</f>
        <v>Hindu</v>
      </c>
      <c r="E27" s="112"/>
      <c r="F27" s="10" t="s">
        <v>6</v>
      </c>
      <c r="G27" s="89" t="str">
        <f>G8</f>
        <v>Newman</v>
      </c>
      <c r="H27" s="112"/>
      <c r="I27" s="78">
        <v>2</v>
      </c>
      <c r="J27" s="80">
        <v>3</v>
      </c>
      <c r="K27" s="70"/>
    </row>
    <row r="28" spans="1:11" ht="20.25">
      <c r="A28" s="86">
        <v>14</v>
      </c>
      <c r="B28" s="87" t="s">
        <v>12</v>
      </c>
      <c r="C28" s="9">
        <v>15</v>
      </c>
      <c r="D28" s="89" t="str">
        <f>D9</f>
        <v>La Plata</v>
      </c>
      <c r="E28" s="112"/>
      <c r="F28" s="10" t="s">
        <v>6</v>
      </c>
      <c r="G28" s="89" t="str">
        <f>D10</f>
        <v>San Luis</v>
      </c>
      <c r="H28" s="112"/>
      <c r="I28" s="79">
        <v>1</v>
      </c>
      <c r="J28" s="80">
        <v>1</v>
      </c>
      <c r="K28" s="61"/>
    </row>
    <row r="29" spans="1:11" ht="20.25">
      <c r="A29" s="86">
        <v>14</v>
      </c>
      <c r="B29" s="87" t="s">
        <v>12</v>
      </c>
      <c r="C29" s="10">
        <v>16</v>
      </c>
      <c r="D29" s="89" t="str">
        <f>G9</f>
        <v>Los Tilos</v>
      </c>
      <c r="E29" s="112"/>
      <c r="F29" s="10" t="s">
        <v>6</v>
      </c>
      <c r="G29" s="89" t="str">
        <f>G10</f>
        <v>CUBA</v>
      </c>
      <c r="H29" s="112"/>
      <c r="I29" s="78">
        <v>2</v>
      </c>
      <c r="J29" s="80">
        <v>3</v>
      </c>
      <c r="K29" s="70"/>
    </row>
    <row r="30" spans="1:11" ht="20.25">
      <c r="A30" s="86">
        <v>15</v>
      </c>
      <c r="B30" s="87" t="s">
        <v>7</v>
      </c>
      <c r="C30" s="9">
        <v>17</v>
      </c>
      <c r="D30" s="89" t="str">
        <f>F7</f>
        <v>CASI</v>
      </c>
      <c r="E30" s="112"/>
      <c r="F30" s="10" t="s">
        <v>6</v>
      </c>
      <c r="G30" s="89" t="str">
        <f>F8</f>
        <v>SIC A</v>
      </c>
      <c r="H30" s="112"/>
      <c r="I30" s="79">
        <v>2</v>
      </c>
      <c r="J30" s="80">
        <v>2</v>
      </c>
      <c r="K30" s="61"/>
    </row>
    <row r="31" spans="1:11" ht="21" thickBot="1">
      <c r="A31" s="135">
        <v>15</v>
      </c>
      <c r="B31" s="136" t="s">
        <v>7</v>
      </c>
      <c r="C31" s="137">
        <v>18</v>
      </c>
      <c r="D31" s="138" t="str">
        <f>F9</f>
        <v>Pucara</v>
      </c>
      <c r="E31" s="139"/>
      <c r="F31" s="137" t="s">
        <v>6</v>
      </c>
      <c r="G31" s="138" t="str">
        <f>F10</f>
        <v>Old Georgian</v>
      </c>
      <c r="H31" s="139"/>
      <c r="I31" s="140">
        <v>1</v>
      </c>
      <c r="J31" s="105">
        <v>2</v>
      </c>
      <c r="K31" s="106"/>
    </row>
    <row r="32" spans="1:11" ht="20.25">
      <c r="A32" s="107" t="s">
        <v>8</v>
      </c>
      <c r="B32" s="96" t="s">
        <v>7</v>
      </c>
      <c r="C32" s="72">
        <v>19</v>
      </c>
      <c r="D32" s="108" t="s">
        <v>73</v>
      </c>
      <c r="E32" s="109"/>
      <c r="F32" s="110" t="s">
        <v>6</v>
      </c>
      <c r="G32" s="108" t="s">
        <v>74</v>
      </c>
      <c r="H32" s="109"/>
      <c r="I32" s="111">
        <v>1</v>
      </c>
      <c r="J32" s="99" t="s">
        <v>52</v>
      </c>
      <c r="K32" s="63"/>
    </row>
    <row r="33" spans="1:11" ht="21" thickBot="1">
      <c r="A33" s="116" t="s">
        <v>8</v>
      </c>
      <c r="B33" s="101" t="s">
        <v>7</v>
      </c>
      <c r="C33" s="117">
        <v>20</v>
      </c>
      <c r="D33" s="118" t="s">
        <v>80</v>
      </c>
      <c r="E33" s="119"/>
      <c r="F33" s="120" t="s">
        <v>6</v>
      </c>
      <c r="G33" s="118" t="s">
        <v>75</v>
      </c>
      <c r="H33" s="119"/>
      <c r="I33" s="121">
        <v>2</v>
      </c>
      <c r="J33" s="105" t="s">
        <v>52</v>
      </c>
      <c r="K33" s="118"/>
    </row>
    <row r="34" spans="1:11" ht="20.25">
      <c r="A34" s="107" t="s">
        <v>8</v>
      </c>
      <c r="B34" s="96" t="s">
        <v>11</v>
      </c>
      <c r="C34" s="71">
        <v>21</v>
      </c>
      <c r="D34" s="108" t="s">
        <v>76</v>
      </c>
      <c r="E34" s="109"/>
      <c r="F34" s="110" t="s">
        <v>6</v>
      </c>
      <c r="G34" s="108" t="s">
        <v>77</v>
      </c>
      <c r="H34" s="109"/>
      <c r="I34" s="115">
        <v>1</v>
      </c>
      <c r="J34" s="99" t="s">
        <v>39</v>
      </c>
      <c r="K34" s="63"/>
    </row>
    <row r="35" spans="1:11" ht="21" thickBot="1">
      <c r="A35" s="116" t="s">
        <v>8</v>
      </c>
      <c r="B35" s="101" t="s">
        <v>11</v>
      </c>
      <c r="C35" s="124">
        <v>22</v>
      </c>
      <c r="D35" s="118" t="s">
        <v>78</v>
      </c>
      <c r="E35" s="119"/>
      <c r="F35" s="120" t="s">
        <v>6</v>
      </c>
      <c r="G35" s="118" t="s">
        <v>79</v>
      </c>
      <c r="H35" s="119"/>
      <c r="I35" s="125">
        <v>2</v>
      </c>
      <c r="J35" s="105" t="s">
        <v>39</v>
      </c>
      <c r="K35" s="118"/>
    </row>
    <row r="36" spans="1:11" ht="20.25">
      <c r="A36" s="107" t="s">
        <v>8</v>
      </c>
      <c r="B36" s="96" t="s">
        <v>12</v>
      </c>
      <c r="C36" s="122">
        <v>23</v>
      </c>
      <c r="D36" s="108" t="s">
        <v>70</v>
      </c>
      <c r="E36" s="109"/>
      <c r="F36" s="110" t="s">
        <v>6</v>
      </c>
      <c r="G36" s="108" t="s">
        <v>46</v>
      </c>
      <c r="H36" s="109"/>
      <c r="I36" s="123">
        <v>1</v>
      </c>
      <c r="J36" s="99" t="s">
        <v>40</v>
      </c>
      <c r="K36" s="63"/>
    </row>
    <row r="37" spans="1:11" ht="21" thickBot="1">
      <c r="A37" s="116" t="s">
        <v>8</v>
      </c>
      <c r="B37" s="101" t="s">
        <v>12</v>
      </c>
      <c r="C37" s="127">
        <v>24</v>
      </c>
      <c r="D37" s="118" t="s">
        <v>71</v>
      </c>
      <c r="E37" s="119"/>
      <c r="F37" s="120" t="s">
        <v>6</v>
      </c>
      <c r="G37" s="118" t="s">
        <v>72</v>
      </c>
      <c r="H37" s="119"/>
      <c r="I37" s="128">
        <v>2</v>
      </c>
      <c r="J37" s="105" t="s">
        <v>40</v>
      </c>
      <c r="K37" s="118"/>
    </row>
    <row r="38" spans="1:11" ht="20.25">
      <c r="A38" s="107" t="s">
        <v>9</v>
      </c>
      <c r="B38" s="96" t="s">
        <v>7</v>
      </c>
      <c r="C38" s="72">
        <v>25</v>
      </c>
      <c r="D38" s="108" t="s">
        <v>81</v>
      </c>
      <c r="E38" s="126"/>
      <c r="F38" s="110" t="s">
        <v>6</v>
      </c>
      <c r="G38" s="108" t="s">
        <v>82</v>
      </c>
      <c r="H38" s="126"/>
      <c r="I38" s="154" t="s">
        <v>47</v>
      </c>
      <c r="J38" s="154"/>
      <c r="K38" s="154"/>
    </row>
    <row r="39" spans="1:11" ht="20.25">
      <c r="A39" s="88" t="s">
        <v>9</v>
      </c>
      <c r="B39" s="87" t="s">
        <v>11</v>
      </c>
      <c r="C39" s="73">
        <v>26</v>
      </c>
      <c r="D39" s="34" t="s">
        <v>83</v>
      </c>
      <c r="E39" s="93"/>
      <c r="F39" s="1" t="s">
        <v>6</v>
      </c>
      <c r="G39" s="34" t="s">
        <v>84</v>
      </c>
      <c r="H39" s="93"/>
      <c r="I39" s="155" t="s">
        <v>20</v>
      </c>
      <c r="J39" s="155"/>
      <c r="K39" s="155"/>
    </row>
    <row r="40" spans="1:11" ht="20.25">
      <c r="A40" s="88" t="s">
        <v>9</v>
      </c>
      <c r="B40" s="87" t="s">
        <v>12</v>
      </c>
      <c r="C40" s="74">
        <v>27</v>
      </c>
      <c r="D40" s="34" t="s">
        <v>85</v>
      </c>
      <c r="E40" s="94"/>
      <c r="F40" s="1" t="s">
        <v>6</v>
      </c>
      <c r="G40" s="34" t="s">
        <v>86</v>
      </c>
      <c r="H40" s="94"/>
      <c r="I40" s="155" t="s">
        <v>32</v>
      </c>
      <c r="J40" s="155"/>
      <c r="K40" s="155"/>
    </row>
    <row r="41" spans="1:2" ht="12.75">
      <c r="A41" s="3"/>
      <c r="B41" s="4"/>
    </row>
    <row r="42" spans="1:2" ht="18">
      <c r="A42" s="77"/>
      <c r="B42" s="33" t="s">
        <v>48</v>
      </c>
    </row>
    <row r="43" spans="1:2" ht="18">
      <c r="A43" s="76"/>
      <c r="B43" s="33" t="s">
        <v>18</v>
      </c>
    </row>
    <row r="44" spans="1:2" ht="18">
      <c r="A44" s="75"/>
      <c r="B44" s="33" t="s">
        <v>19</v>
      </c>
    </row>
  </sheetData>
  <sheetProtection/>
  <mergeCells count="9">
    <mergeCell ref="A13:B13"/>
    <mergeCell ref="I38:K38"/>
    <mergeCell ref="I39:K39"/>
    <mergeCell ref="I40:K40"/>
    <mergeCell ref="C12:K12"/>
    <mergeCell ref="A1:K1"/>
    <mergeCell ref="A2:K2"/>
    <mergeCell ref="A3:K3"/>
    <mergeCell ref="D5:I5"/>
  </mergeCells>
  <printOptions horizontalCentered="1"/>
  <pageMargins left="0.3937007874015748" right="0.3937007874015748" top="0.5511811023622047" bottom="0.3937007874015748" header="0" footer="0"/>
  <pageSetup fitToHeight="1" fitToWidth="1" horizontalDpi="1200" verticalDpi="1200" orientation="portrait" scale="86" r:id="rId2"/>
  <headerFooter alignWithMargins="0">
    <oddHeader>&amp;C&amp;"Arial,Negrita"&amp;16UNIÓN DE RUGBY DE BUENOS AIRES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55"/>
  <sheetViews>
    <sheetView showGridLines="0" tabSelected="1" zoomScale="84" zoomScaleNormal="84" zoomScalePageLayoutView="0" workbookViewId="0" topLeftCell="A1">
      <selection activeCell="M6" sqref="M6"/>
    </sheetView>
  </sheetViews>
  <sheetFormatPr defaultColWidth="11.421875" defaultRowHeight="12.75"/>
  <cols>
    <col min="1" max="1" width="23.421875" style="0" customWidth="1"/>
    <col min="2" max="2" width="14.421875" style="0" customWidth="1"/>
    <col min="3" max="3" width="8.7109375" style="0" customWidth="1"/>
    <col min="4" max="4" width="14.140625" style="0" customWidth="1"/>
    <col min="5" max="5" width="10.7109375" style="0" customWidth="1"/>
    <col min="6" max="6" width="9.28125" style="0" customWidth="1"/>
    <col min="7" max="7" width="11.00390625" style="0" customWidth="1"/>
    <col min="8" max="8" width="13.140625" style="0" customWidth="1"/>
    <col min="9" max="9" width="9.421875" style="0" customWidth="1"/>
    <col min="10" max="10" width="10.00390625" style="0" customWidth="1"/>
    <col min="11" max="11" width="16.140625" style="0" bestFit="1" customWidth="1"/>
  </cols>
  <sheetData>
    <row r="4" spans="1:11" ht="18">
      <c r="A4" s="168" t="s">
        <v>95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6" spans="1:11" ht="18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ht="13.5" thickBot="1"/>
    <row r="8" spans="1:9" ht="13.5" thickBot="1">
      <c r="A8" s="38"/>
      <c r="B8" s="38"/>
      <c r="C8" s="38"/>
      <c r="D8" s="164" t="s">
        <v>17</v>
      </c>
      <c r="E8" s="165"/>
      <c r="F8" s="39" t="s">
        <v>22</v>
      </c>
      <c r="G8" s="164" t="s">
        <v>17</v>
      </c>
      <c r="H8" s="165"/>
      <c r="I8" s="39" t="s">
        <v>22</v>
      </c>
    </row>
    <row r="9" spans="1:9" ht="18.75" thickBot="1">
      <c r="A9" s="162" t="s">
        <v>29</v>
      </c>
      <c r="B9" s="162"/>
      <c r="C9" s="38"/>
      <c r="D9" s="40" t="str">
        <f>A10</f>
        <v>Alumni</v>
      </c>
      <c r="E9" s="41"/>
      <c r="F9" s="42"/>
      <c r="G9" s="43" t="str">
        <f>A11</f>
        <v>SIC B</v>
      </c>
      <c r="H9" s="41"/>
      <c r="I9" s="42"/>
    </row>
    <row r="10" spans="1:9" ht="15.75" thickBot="1">
      <c r="A10" s="163" t="s">
        <v>57</v>
      </c>
      <c r="B10" s="163"/>
      <c r="C10" s="44"/>
      <c r="D10" s="40" t="str">
        <f>A12</f>
        <v>La Plata</v>
      </c>
      <c r="E10" s="41"/>
      <c r="F10" s="45"/>
      <c r="G10" s="43" t="str">
        <f>A13</f>
        <v>San Luis</v>
      </c>
      <c r="H10" s="41"/>
      <c r="I10" s="42"/>
    </row>
    <row r="11" spans="1:9" ht="15.75" thickBot="1">
      <c r="A11" s="163" t="s">
        <v>62</v>
      </c>
      <c r="B11" s="163"/>
      <c r="C11" s="44"/>
      <c r="D11" s="46" t="str">
        <f>A10</f>
        <v>Alumni</v>
      </c>
      <c r="E11" s="47"/>
      <c r="F11" s="42"/>
      <c r="G11" s="48" t="str">
        <f>A12</f>
        <v>La Plata</v>
      </c>
      <c r="H11" s="47"/>
      <c r="I11" s="45"/>
    </row>
    <row r="12" spans="1:9" ht="15.75" thickBot="1">
      <c r="A12" s="163" t="s">
        <v>63</v>
      </c>
      <c r="B12" s="163"/>
      <c r="C12" s="44"/>
      <c r="D12" s="40" t="str">
        <f>A11</f>
        <v>SIC B</v>
      </c>
      <c r="E12" s="41"/>
      <c r="F12" s="42"/>
      <c r="G12" s="43" t="str">
        <f>A13</f>
        <v>San Luis</v>
      </c>
      <c r="H12" s="41"/>
      <c r="I12" s="45"/>
    </row>
    <row r="13" spans="1:9" ht="15.75" thickBot="1">
      <c r="A13" s="163" t="s">
        <v>68</v>
      </c>
      <c r="B13" s="163"/>
      <c r="C13" s="44"/>
      <c r="D13" s="43" t="str">
        <f>A10</f>
        <v>Alumni</v>
      </c>
      <c r="E13" s="41"/>
      <c r="F13" s="42"/>
      <c r="G13" s="40" t="str">
        <f>A13</f>
        <v>San Luis</v>
      </c>
      <c r="H13" s="41"/>
      <c r="I13" s="45"/>
    </row>
    <row r="14" spans="1:9" ht="13.5" thickBot="1">
      <c r="A14" s="49"/>
      <c r="B14" s="49"/>
      <c r="C14" s="44"/>
      <c r="D14" s="40" t="str">
        <f>A11</f>
        <v>SIC B</v>
      </c>
      <c r="E14" s="41"/>
      <c r="F14" s="42"/>
      <c r="G14" s="43" t="str">
        <f>A12</f>
        <v>La Plata</v>
      </c>
      <c r="H14" s="41"/>
      <c r="I14" s="45"/>
    </row>
    <row r="15" spans="1:11" ht="13.5" thickBot="1">
      <c r="A15" s="38"/>
      <c r="B15" s="38"/>
      <c r="C15" s="38"/>
      <c r="G15" s="38"/>
      <c r="H15" s="38"/>
      <c r="I15" s="38"/>
      <c r="J15" s="38"/>
      <c r="K15" s="38"/>
    </row>
    <row r="16" spans="1:11" ht="13.5" thickBot="1">
      <c r="A16" s="169" t="s">
        <v>23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1"/>
    </row>
    <row r="17" spans="1:11" ht="12.75">
      <c r="A17" s="50"/>
      <c r="B17" s="51"/>
      <c r="C17" s="51"/>
      <c r="D17" s="51"/>
      <c r="E17" s="51"/>
      <c r="F17" s="51"/>
      <c r="G17" s="51"/>
      <c r="H17" s="51"/>
      <c r="I17" s="51"/>
      <c r="J17" s="51" t="s">
        <v>24</v>
      </c>
      <c r="K17" s="51"/>
    </row>
    <row r="18" spans="1:13" ht="12.75">
      <c r="A18" s="52"/>
      <c r="B18" s="166" t="str">
        <f>A19</f>
        <v>Alumni</v>
      </c>
      <c r="C18" s="167"/>
      <c r="D18" s="166" t="str">
        <f>A20</f>
        <v>SIC B</v>
      </c>
      <c r="E18" s="167"/>
      <c r="F18" s="166" t="str">
        <f>A21</f>
        <v>La Plata</v>
      </c>
      <c r="G18" s="167"/>
      <c r="H18" s="166" t="str">
        <f>A13</f>
        <v>San Luis</v>
      </c>
      <c r="I18" s="167"/>
      <c r="J18" s="53" t="s">
        <v>25</v>
      </c>
      <c r="K18" s="53" t="s">
        <v>26</v>
      </c>
      <c r="L18" s="54" t="s">
        <v>27</v>
      </c>
      <c r="M18" s="54" t="s">
        <v>28</v>
      </c>
    </row>
    <row r="19" spans="1:13" ht="12.75">
      <c r="A19" s="55" t="str">
        <f>A10</f>
        <v>Alumni</v>
      </c>
      <c r="B19" s="56"/>
      <c r="C19" s="56"/>
      <c r="D19" s="57">
        <f>IF(F9="","",F9)</f>
      </c>
      <c r="E19" s="57">
        <f>IF(I9="","",I9)</f>
      </c>
      <c r="F19" s="57">
        <f>IF(F11="","",F11)</f>
      </c>
      <c r="G19" s="57">
        <f>IF(I11="","",I11)</f>
      </c>
      <c r="H19" s="57">
        <f>IF(F13="","",F13)</f>
      </c>
      <c r="I19" s="57">
        <f>IF(I13="","",I13)</f>
      </c>
      <c r="J19" s="57">
        <f>SUM(D19,F19,H19)</f>
        <v>0</v>
      </c>
      <c r="K19" s="57">
        <f>SUM(E19,G19,I19)</f>
        <v>0</v>
      </c>
      <c r="L19" s="57">
        <f>SUM(J19-K19)</f>
        <v>0</v>
      </c>
      <c r="M19" s="58">
        <f>IF(F11&gt;I11,2,0)+IF(F11=I11,1,0)+IF(F9&gt;I9,2,0)+IF(F9=I9,1,0)+IF(F13&gt;I13,2,0)+IF(F13=I13,1,0)</f>
        <v>3</v>
      </c>
    </row>
    <row r="20" spans="1:13" ht="12.75">
      <c r="A20" s="55" t="str">
        <f>A11</f>
        <v>SIC B</v>
      </c>
      <c r="B20" s="57">
        <f>IF(I9="","",I9)</f>
      </c>
      <c r="C20" s="57">
        <f>IF(F9="","",F9)</f>
      </c>
      <c r="D20" s="56"/>
      <c r="E20" s="56"/>
      <c r="F20" s="57">
        <f>IF(F14="","",F14)</f>
      </c>
      <c r="G20" s="57">
        <f>IF(I14="","",I14)</f>
      </c>
      <c r="H20" s="57">
        <f>IF(F12="","",F12)</f>
      </c>
      <c r="I20" s="57">
        <f>IF(I12="","",I12)</f>
      </c>
      <c r="J20" s="57">
        <f>SUM(B20,F20,H20)</f>
        <v>0</v>
      </c>
      <c r="K20" s="57">
        <f>SUM(C20,G20,I20)</f>
        <v>0</v>
      </c>
      <c r="L20" s="57">
        <f>SUM(J20-K20)</f>
        <v>0</v>
      </c>
      <c r="M20" s="69">
        <f>IF(F12&gt;I12,2,0)+IF(F12=I12,1,0)+IF(I9&gt;F9,2,0)+IF(I9=F9,1,0)+IF(F14&gt;I14,2,0)+IF(F14=I14,1,0)</f>
        <v>3</v>
      </c>
    </row>
    <row r="21" spans="1:13" ht="12.75">
      <c r="A21" s="55" t="str">
        <f>A12</f>
        <v>La Plata</v>
      </c>
      <c r="B21" s="57">
        <f>IF(I11="","",I11)</f>
      </c>
      <c r="C21" s="57">
        <f>IF(F11="","",F11)</f>
      </c>
      <c r="D21" s="57">
        <f>IF(I14="","",I14)</f>
      </c>
      <c r="E21" s="57">
        <f>IF(F14="","",F14)</f>
      </c>
      <c r="F21" s="56"/>
      <c r="G21" s="56"/>
      <c r="H21" s="57">
        <f>IF(F10="","",F10)</f>
      </c>
      <c r="I21" s="57">
        <f>IF(I10="","",I10)</f>
      </c>
      <c r="J21" s="57">
        <f>SUM(B21,D21,H21)</f>
        <v>0</v>
      </c>
      <c r="K21" s="57">
        <f>SUM(C21,E21,I21)</f>
        <v>0</v>
      </c>
      <c r="L21" s="57">
        <f>SUM(J21-K21)</f>
        <v>0</v>
      </c>
      <c r="M21" s="58">
        <f>IF(I11&gt;F11,2,0)+IF(I11=F11,1,0)+IF(F10&gt;I10,2,0)+IF(F10=I10,1,0)+IF(I14&gt;F14,2,0)+IF(I14=F14,1,0)</f>
        <v>3</v>
      </c>
    </row>
    <row r="22" spans="1:13" ht="12.75">
      <c r="A22" s="55" t="str">
        <f>A13</f>
        <v>San Luis</v>
      </c>
      <c r="B22" s="57">
        <f>IF(I13="","",I13)</f>
      </c>
      <c r="C22" s="57">
        <f>IF(F13="","",F13)</f>
      </c>
      <c r="D22" s="57">
        <f>IF(I12="","",I12)</f>
      </c>
      <c r="E22" s="57">
        <f>IF(F12="","",F12)</f>
      </c>
      <c r="F22" s="57">
        <f>IF(I10="","",I10)</f>
      </c>
      <c r="G22" s="57">
        <f>IF(F10="","",F10)</f>
      </c>
      <c r="H22" s="56"/>
      <c r="I22" s="56"/>
      <c r="J22" s="57">
        <f>SUM(B22,D22,F22)</f>
        <v>0</v>
      </c>
      <c r="K22" s="57">
        <f>SUM(C22,E22,G22)</f>
        <v>0</v>
      </c>
      <c r="L22" s="57">
        <f>SUM(J22-K22)</f>
        <v>0</v>
      </c>
      <c r="M22" s="58">
        <f>IF(I12&gt;F12,2,0)+IF(I12=F12,1,0)+IF(I10&gt;F10,2,0)+IF(I10=F10,1,0)+IF(I13&gt;F13,2,0)+IF(I13=F13,1,0)</f>
        <v>3</v>
      </c>
    </row>
    <row r="23" ht="13.5" thickBot="1"/>
    <row r="24" spans="1:9" ht="13.5" thickBot="1">
      <c r="A24" s="38"/>
      <c r="B24" s="38"/>
      <c r="C24" s="38"/>
      <c r="D24" s="164" t="s">
        <v>17</v>
      </c>
      <c r="E24" s="165"/>
      <c r="F24" s="39" t="s">
        <v>22</v>
      </c>
      <c r="G24" s="164" t="s">
        <v>17</v>
      </c>
      <c r="H24" s="165"/>
      <c r="I24" s="39" t="s">
        <v>22</v>
      </c>
    </row>
    <row r="25" spans="1:9" ht="18.75" thickBot="1">
      <c r="A25" s="162" t="s">
        <v>30</v>
      </c>
      <c r="B25" s="162"/>
      <c r="C25" s="38"/>
      <c r="D25" s="40" t="str">
        <f>A26</f>
        <v>CASI</v>
      </c>
      <c r="E25" s="41"/>
      <c r="F25" s="42"/>
      <c r="G25" s="43" t="str">
        <f>A27</f>
        <v>SIC A</v>
      </c>
      <c r="H25" s="41"/>
      <c r="I25" s="42"/>
    </row>
    <row r="26" spans="1:9" ht="15.75" thickBot="1">
      <c r="A26" s="163" t="s">
        <v>58</v>
      </c>
      <c r="B26" s="163"/>
      <c r="C26" s="44"/>
      <c r="D26" s="40" t="str">
        <f>A28</f>
        <v>Pucara</v>
      </c>
      <c r="E26" s="41"/>
      <c r="F26" s="45"/>
      <c r="G26" s="43" t="str">
        <f>A29</f>
        <v>Old Georgian</v>
      </c>
      <c r="H26" s="41"/>
      <c r="I26" s="42"/>
    </row>
    <row r="27" spans="1:9" ht="15.75" thickBot="1">
      <c r="A27" s="163" t="s">
        <v>61</v>
      </c>
      <c r="B27" s="163"/>
      <c r="C27" s="44"/>
      <c r="D27" s="46" t="str">
        <f>A26</f>
        <v>CASI</v>
      </c>
      <c r="E27" s="47"/>
      <c r="F27" s="42"/>
      <c r="G27" s="48" t="str">
        <f>A28</f>
        <v>Pucara</v>
      </c>
      <c r="H27" s="47"/>
      <c r="I27" s="45"/>
    </row>
    <row r="28" spans="1:9" ht="15.75" thickBot="1">
      <c r="A28" s="163" t="s">
        <v>64</v>
      </c>
      <c r="B28" s="163"/>
      <c r="C28" s="44"/>
      <c r="D28" s="40" t="str">
        <f>A27</f>
        <v>SIC A</v>
      </c>
      <c r="E28" s="41"/>
      <c r="F28" s="42"/>
      <c r="G28" s="43" t="str">
        <f>A29</f>
        <v>Old Georgian</v>
      </c>
      <c r="H28" s="41"/>
      <c r="I28" s="45"/>
    </row>
    <row r="29" spans="1:9" ht="15.75" thickBot="1">
      <c r="A29" s="163" t="s">
        <v>67</v>
      </c>
      <c r="B29" s="163"/>
      <c r="C29" s="44"/>
      <c r="D29" s="43" t="str">
        <f>A26</f>
        <v>CASI</v>
      </c>
      <c r="E29" s="41"/>
      <c r="F29" s="42"/>
      <c r="G29" s="40" t="str">
        <f>A29</f>
        <v>Old Georgian</v>
      </c>
      <c r="H29" s="41"/>
      <c r="I29" s="45"/>
    </row>
    <row r="30" spans="1:9" ht="13.5" thickBot="1">
      <c r="A30" s="49"/>
      <c r="B30" s="49"/>
      <c r="C30" s="44"/>
      <c r="D30" s="40" t="str">
        <f>A27</f>
        <v>SIC A</v>
      </c>
      <c r="E30" s="41"/>
      <c r="F30" s="42"/>
      <c r="G30" s="43" t="str">
        <f>A28</f>
        <v>Pucara</v>
      </c>
      <c r="H30" s="41"/>
      <c r="I30" s="45"/>
    </row>
    <row r="31" spans="1:11" ht="13.5" thickBot="1">
      <c r="A31" s="38"/>
      <c r="B31" s="38"/>
      <c r="C31" s="38"/>
      <c r="G31" s="38"/>
      <c r="H31" s="38"/>
      <c r="I31" s="38"/>
      <c r="J31" s="38"/>
      <c r="K31" s="38"/>
    </row>
    <row r="32" spans="1:11" ht="13.5" thickBot="1">
      <c r="A32" s="169" t="s">
        <v>23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1"/>
    </row>
    <row r="33" spans="1:11" ht="12.75">
      <c r="A33" s="50"/>
      <c r="B33" s="51"/>
      <c r="C33" s="51"/>
      <c r="D33" s="51"/>
      <c r="E33" s="51"/>
      <c r="F33" s="51"/>
      <c r="G33" s="51"/>
      <c r="H33" s="51"/>
      <c r="I33" s="51"/>
      <c r="J33" s="51" t="s">
        <v>24</v>
      </c>
      <c r="K33" s="51"/>
    </row>
    <row r="34" spans="1:13" ht="12.75">
      <c r="A34" s="52"/>
      <c r="B34" s="166" t="str">
        <f>A35</f>
        <v>CASI</v>
      </c>
      <c r="C34" s="167"/>
      <c r="D34" s="166" t="str">
        <f>A36</f>
        <v>SIC A</v>
      </c>
      <c r="E34" s="167"/>
      <c r="F34" s="166" t="str">
        <f>A37</f>
        <v>Pucara</v>
      </c>
      <c r="G34" s="167"/>
      <c r="H34" s="166" t="str">
        <f>A29</f>
        <v>Old Georgian</v>
      </c>
      <c r="I34" s="167"/>
      <c r="J34" s="53" t="s">
        <v>25</v>
      </c>
      <c r="K34" s="53" t="s">
        <v>26</v>
      </c>
      <c r="L34" s="54" t="s">
        <v>27</v>
      </c>
      <c r="M34" s="54" t="s">
        <v>28</v>
      </c>
    </row>
    <row r="35" spans="1:13" ht="12.75">
      <c r="A35" s="55" t="str">
        <f>A26</f>
        <v>CASI</v>
      </c>
      <c r="B35" s="56"/>
      <c r="C35" s="56"/>
      <c r="D35" s="57">
        <f>IF(F25="","",F25)</f>
      </c>
      <c r="E35" s="57">
        <f>IF(I25="","",I25)</f>
      </c>
      <c r="F35" s="57">
        <f>IF(F27="","",F27)</f>
      </c>
      <c r="G35" s="57">
        <f>IF(I27="","",I27)</f>
      </c>
      <c r="H35" s="57">
        <f>IF(F29="","",F29)</f>
      </c>
      <c r="I35" s="57">
        <f>IF(I29="","",I29)</f>
      </c>
      <c r="J35" s="57">
        <f>SUM(D35,F35,H35)</f>
        <v>0</v>
      </c>
      <c r="K35" s="57">
        <f>SUM(E35,G35,I35)</f>
        <v>0</v>
      </c>
      <c r="L35" s="57">
        <f>SUM(J35-K35)</f>
        <v>0</v>
      </c>
      <c r="M35" s="58">
        <f>IF(F27&gt;I27,2,0)+IF(F27=I27,1,0)+IF(F25&gt;I25,2,0)+IF(F25=I25,1,0)+IF(F29&gt;I29,2,0)+IF(F29=I29,1,0)</f>
        <v>3</v>
      </c>
    </row>
    <row r="36" spans="1:13" ht="12.75">
      <c r="A36" s="55" t="str">
        <f>A27</f>
        <v>SIC A</v>
      </c>
      <c r="B36" s="57">
        <f>IF(I25="","",I25)</f>
      </c>
      <c r="C36" s="57">
        <f>IF(F25="","",F25)</f>
      </c>
      <c r="D36" s="56"/>
      <c r="E36" s="56"/>
      <c r="F36" s="57">
        <f>IF(F30="","",F30)</f>
      </c>
      <c r="G36" s="57">
        <f>IF(I30="","",I30)</f>
      </c>
      <c r="H36" s="57">
        <f>IF(F28="","",F28)</f>
      </c>
      <c r="I36" s="57">
        <f>IF(I28="","",I28)</f>
      </c>
      <c r="J36" s="57">
        <f>SUM(B36,F36,H36)</f>
        <v>0</v>
      </c>
      <c r="K36" s="57">
        <f>SUM(C36,G36,I36)</f>
        <v>0</v>
      </c>
      <c r="L36" s="57">
        <f>SUM(J36-K36)</f>
        <v>0</v>
      </c>
      <c r="M36" s="69">
        <f>IF(F28&gt;I28,2,0)+IF(F28=I28,1,0)+IF(I25&gt;F25,2,0)+IF(I25=F25,1,0)+IF(F30&gt;I30,2,0)+IF(F30=I30,1,0)</f>
        <v>3</v>
      </c>
    </row>
    <row r="37" spans="1:13" ht="12.75">
      <c r="A37" s="55" t="str">
        <f>A28</f>
        <v>Pucara</v>
      </c>
      <c r="B37" s="57">
        <f>IF(I27="","",I27)</f>
      </c>
      <c r="C37" s="57">
        <f>IF(F27="","",F27)</f>
      </c>
      <c r="D37" s="57">
        <f>IF(I30="","",I30)</f>
      </c>
      <c r="E37" s="57">
        <f>IF(F30="","",F30)</f>
      </c>
      <c r="F37" s="56"/>
      <c r="G37" s="56"/>
      <c r="H37" s="57">
        <f>IF(F26="","",F26)</f>
      </c>
      <c r="I37" s="57">
        <f>IF(I26="","",I26)</f>
      </c>
      <c r="J37" s="57">
        <f>SUM(B37,D37,H37)</f>
        <v>0</v>
      </c>
      <c r="K37" s="57">
        <f>SUM(C37,E37,I37)</f>
        <v>0</v>
      </c>
      <c r="L37" s="57">
        <f>SUM(J37-K37)</f>
        <v>0</v>
      </c>
      <c r="M37" s="58">
        <f>IF(I27&gt;F27,2,0)+IF(I27=F27,1,0)+IF(F26&gt;I26,2,0)+IF(F26=I26,1,0)+IF(I30&gt;F30,2,0)+IF(I30=F30,1,0)</f>
        <v>3</v>
      </c>
    </row>
    <row r="38" spans="1:13" ht="12.75">
      <c r="A38" s="55" t="str">
        <f>A29</f>
        <v>Old Georgian</v>
      </c>
      <c r="B38" s="57">
        <f>IF(I29="","",I29)</f>
      </c>
      <c r="C38" s="57">
        <f>IF(F29="","",F29)</f>
      </c>
      <c r="D38" s="57">
        <f>IF(I28="","",I28)</f>
      </c>
      <c r="E38" s="57">
        <f>IF(F28="","",F28)</f>
      </c>
      <c r="F38" s="57">
        <f>IF(I26="","",I26)</f>
      </c>
      <c r="G38" s="57">
        <f>IF(F26="","",F26)</f>
      </c>
      <c r="H38" s="56"/>
      <c r="I38" s="56"/>
      <c r="J38" s="57">
        <f>SUM(B38,D38,F38)</f>
        <v>0</v>
      </c>
      <c r="K38" s="57">
        <f>SUM(C38,E38,G38)</f>
        <v>0</v>
      </c>
      <c r="L38" s="57">
        <f>SUM(J38-K38)</f>
        <v>0</v>
      </c>
      <c r="M38" s="58">
        <f>IF(I28&gt;F28,2,0)+IF(I28=F28,1,0)+IF(I26&gt;F26,2,0)+IF(I26=F26,1,0)+IF(I29&gt;F29,2,0)+IF(I29=F29,1,0)</f>
        <v>3</v>
      </c>
    </row>
    <row r="40" ht="13.5" thickBot="1"/>
    <row r="41" spans="1:9" ht="13.5" thickBot="1">
      <c r="A41" s="38"/>
      <c r="B41" s="38"/>
      <c r="C41" s="38"/>
      <c r="D41" s="164" t="s">
        <v>17</v>
      </c>
      <c r="E41" s="165"/>
      <c r="F41" s="39" t="s">
        <v>22</v>
      </c>
      <c r="G41" s="164" t="s">
        <v>17</v>
      </c>
      <c r="H41" s="165"/>
      <c r="I41" s="39" t="s">
        <v>22</v>
      </c>
    </row>
    <row r="42" spans="1:9" ht="18.75" thickBot="1">
      <c r="A42" s="162" t="s">
        <v>31</v>
      </c>
      <c r="B42" s="162"/>
      <c r="C42" s="38"/>
      <c r="D42" s="40" t="str">
        <f>A43</f>
        <v>Hindu</v>
      </c>
      <c r="E42" s="41"/>
      <c r="F42" s="42"/>
      <c r="G42" s="43" t="str">
        <f>A44</f>
        <v>Newman</v>
      </c>
      <c r="H42" s="41"/>
      <c r="I42" s="42"/>
    </row>
    <row r="43" spans="1:9" ht="15.75" thickBot="1">
      <c r="A43" s="163" t="s">
        <v>59</v>
      </c>
      <c r="B43" s="163"/>
      <c r="C43" s="44"/>
      <c r="D43" s="40" t="str">
        <f>A45</f>
        <v>Los Tilos</v>
      </c>
      <c r="E43" s="41"/>
      <c r="F43" s="45"/>
      <c r="G43" s="43" t="str">
        <f>A46</f>
        <v>CUBA</v>
      </c>
      <c r="H43" s="41"/>
      <c r="I43" s="42"/>
    </row>
    <row r="44" spans="1:9" ht="15.75" thickBot="1">
      <c r="A44" s="163" t="s">
        <v>60</v>
      </c>
      <c r="B44" s="163"/>
      <c r="C44" s="44"/>
      <c r="D44" s="46" t="str">
        <f>A43</f>
        <v>Hindu</v>
      </c>
      <c r="E44" s="47"/>
      <c r="F44" s="42"/>
      <c r="G44" s="48" t="str">
        <f>A45</f>
        <v>Los Tilos</v>
      </c>
      <c r="H44" s="47"/>
      <c r="I44" s="45"/>
    </row>
    <row r="45" spans="1:9" ht="15.75" thickBot="1">
      <c r="A45" s="163" t="s">
        <v>65</v>
      </c>
      <c r="B45" s="163"/>
      <c r="C45" s="44"/>
      <c r="D45" s="40" t="str">
        <f>A44</f>
        <v>Newman</v>
      </c>
      <c r="E45" s="41"/>
      <c r="F45" s="42"/>
      <c r="G45" s="43" t="str">
        <f>A46</f>
        <v>CUBA</v>
      </c>
      <c r="H45" s="41"/>
      <c r="I45" s="45"/>
    </row>
    <row r="46" spans="1:9" ht="15.75" thickBot="1">
      <c r="A46" s="163" t="s">
        <v>66</v>
      </c>
      <c r="B46" s="163"/>
      <c r="C46" s="44"/>
      <c r="D46" s="43" t="str">
        <f>A43</f>
        <v>Hindu</v>
      </c>
      <c r="E46" s="41"/>
      <c r="F46" s="42"/>
      <c r="G46" s="40" t="str">
        <f>A46</f>
        <v>CUBA</v>
      </c>
      <c r="H46" s="41"/>
      <c r="I46" s="45"/>
    </row>
    <row r="47" spans="1:9" ht="13.5" thickBot="1">
      <c r="A47" s="49"/>
      <c r="B47" s="49"/>
      <c r="C47" s="44"/>
      <c r="D47" s="40" t="str">
        <f>A44</f>
        <v>Newman</v>
      </c>
      <c r="E47" s="41"/>
      <c r="F47" s="42"/>
      <c r="G47" s="43" t="str">
        <f>A45</f>
        <v>Los Tilos</v>
      </c>
      <c r="H47" s="41"/>
      <c r="I47" s="45"/>
    </row>
    <row r="48" spans="1:11" ht="13.5" thickBot="1">
      <c r="A48" s="38"/>
      <c r="B48" s="38"/>
      <c r="C48" s="38"/>
      <c r="G48" s="38"/>
      <c r="H48" s="38"/>
      <c r="I48" s="38"/>
      <c r="J48" s="38"/>
      <c r="K48" s="38"/>
    </row>
    <row r="49" spans="1:11" ht="13.5" thickBot="1">
      <c r="A49" s="169" t="s">
        <v>23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1"/>
    </row>
    <row r="50" spans="1:11" ht="12.75">
      <c r="A50" s="50"/>
      <c r="B50" s="51"/>
      <c r="C50" s="51"/>
      <c r="D50" s="51"/>
      <c r="E50" s="51"/>
      <c r="F50" s="51"/>
      <c r="G50" s="51"/>
      <c r="H50" s="51"/>
      <c r="I50" s="51"/>
      <c r="J50" s="51" t="s">
        <v>24</v>
      </c>
      <c r="K50" s="51"/>
    </row>
    <row r="51" spans="1:13" ht="12.75">
      <c r="A51" s="52"/>
      <c r="B51" s="166" t="str">
        <f>A52</f>
        <v>Hindu</v>
      </c>
      <c r="C51" s="167"/>
      <c r="D51" s="166" t="str">
        <f>A53</f>
        <v>Newman</v>
      </c>
      <c r="E51" s="167"/>
      <c r="F51" s="166" t="str">
        <f>A54</f>
        <v>Los Tilos</v>
      </c>
      <c r="G51" s="167"/>
      <c r="H51" s="166" t="str">
        <f>A46</f>
        <v>CUBA</v>
      </c>
      <c r="I51" s="167"/>
      <c r="J51" s="53" t="s">
        <v>25</v>
      </c>
      <c r="K51" s="53" t="s">
        <v>26</v>
      </c>
      <c r="L51" s="54" t="s">
        <v>27</v>
      </c>
      <c r="M51" s="54" t="s">
        <v>28</v>
      </c>
    </row>
    <row r="52" spans="1:13" ht="12.75">
      <c r="A52" s="55" t="str">
        <f>A43</f>
        <v>Hindu</v>
      </c>
      <c r="B52" s="56"/>
      <c r="C52" s="56"/>
      <c r="D52" s="57">
        <f>IF(F42="","",F42)</f>
      </c>
      <c r="E52" s="57">
        <f>IF(I42="","",I42)</f>
      </c>
      <c r="F52" s="57">
        <f>IF(F44="","",F44)</f>
      </c>
      <c r="G52" s="57">
        <f>IF(I44="","",I44)</f>
      </c>
      <c r="H52" s="57">
        <f>IF(F46="","",F46)</f>
      </c>
      <c r="I52" s="57">
        <f>IF(I46="","",I46)</f>
      </c>
      <c r="J52" s="57">
        <f>SUM(D52,F52,H52)</f>
        <v>0</v>
      </c>
      <c r="K52" s="57">
        <f>SUM(E52,G52,I52)</f>
        <v>0</v>
      </c>
      <c r="L52" s="57">
        <f>SUM(J52-K52)</f>
        <v>0</v>
      </c>
      <c r="M52" s="69">
        <f>IF(F44&gt;I44,2,0)+IF(F44=I44,1,0)+IF(F42&gt;I42,2,0)+IF(F42=I42,1,0)+IF(F46&gt;I46,2,0)+IF(F46=I46,1,0)</f>
        <v>3</v>
      </c>
    </row>
    <row r="53" spans="1:13" ht="12.75">
      <c r="A53" s="55" t="str">
        <f>A44</f>
        <v>Newman</v>
      </c>
      <c r="B53" s="57">
        <f>IF(I42="","",I42)</f>
      </c>
      <c r="C53" s="57">
        <f>IF(F42="","",F42)</f>
      </c>
      <c r="D53" s="56"/>
      <c r="E53" s="56"/>
      <c r="F53" s="57">
        <f>IF(F47="","",F47)</f>
      </c>
      <c r="G53" s="57">
        <f>IF(I47="","",I47)</f>
      </c>
      <c r="H53" s="57">
        <f>IF(F45="","",F45)</f>
      </c>
      <c r="I53" s="57">
        <f>IF(I45="","",I45)</f>
      </c>
      <c r="J53" s="57">
        <f>SUM(B53,F53,H53)</f>
        <v>0</v>
      </c>
      <c r="K53" s="57">
        <f>SUM(C53,G53,I53)</f>
        <v>0</v>
      </c>
      <c r="L53" s="57">
        <f>SUM(J53-K53)</f>
        <v>0</v>
      </c>
      <c r="M53" s="58">
        <f>IF(F45&gt;I45,2,0)+IF(F45=I45,1,0)+IF(I42&gt;F42,2,0)+IF(I42=F42,1,0)+IF(F47&gt;I47,2,0)+IF(F47=I47,1,0)</f>
        <v>3</v>
      </c>
    </row>
    <row r="54" spans="1:13" ht="12.75">
      <c r="A54" s="55" t="str">
        <f>A45</f>
        <v>Los Tilos</v>
      </c>
      <c r="B54" s="57">
        <f>IF(I44="","",I44)</f>
      </c>
      <c r="C54" s="57">
        <f>IF(F44="","",F44)</f>
      </c>
      <c r="D54" s="57">
        <f>IF(I47="","",I47)</f>
      </c>
      <c r="E54" s="57">
        <f>IF(F47="","",F47)</f>
      </c>
      <c r="F54" s="56"/>
      <c r="G54" s="56"/>
      <c r="H54" s="57">
        <f>IF(F43="","",F43)</f>
      </c>
      <c r="I54" s="57">
        <f>IF(I43="","",I43)</f>
      </c>
      <c r="J54" s="57">
        <f>SUM(B54,D54,H54)</f>
        <v>0</v>
      </c>
      <c r="K54" s="57">
        <f>SUM(C54,E54,I54)</f>
        <v>0</v>
      </c>
      <c r="L54" s="57">
        <f>SUM(J54-K54)</f>
        <v>0</v>
      </c>
      <c r="M54" s="58">
        <f>IF(I44&gt;F44,2,0)+IF(I44=F44,1,0)+IF(F43&gt;I43,2,0)+IF(F43=I43,1,0)+IF(I47&gt;F47,2,0)+IF(I47=F47,1,0)</f>
        <v>3</v>
      </c>
    </row>
    <row r="55" spans="1:13" ht="12.75">
      <c r="A55" s="55" t="str">
        <f>A46</f>
        <v>CUBA</v>
      </c>
      <c r="B55" s="57">
        <f>IF(I46="","",I46)</f>
      </c>
      <c r="C55" s="57">
        <f>IF(F46="","",F46)</f>
      </c>
      <c r="D55" s="57">
        <f>IF(I45="","",I45)</f>
      </c>
      <c r="E55" s="57">
        <f>IF(F45="","",F45)</f>
      </c>
      <c r="F55" s="57">
        <f>IF(I43="","",I43)</f>
      </c>
      <c r="G55" s="57">
        <f>IF(F43="","",F43)</f>
      </c>
      <c r="H55" s="56"/>
      <c r="I55" s="56"/>
      <c r="J55" s="57">
        <f>SUM(B55,D55,F55)</f>
        <v>0</v>
      </c>
      <c r="K55" s="57">
        <f>SUM(C55,E55,G55)</f>
        <v>0</v>
      </c>
      <c r="L55" s="57">
        <f>SUM(J55-K55)</f>
        <v>0</v>
      </c>
      <c r="M55" s="58">
        <f>IF(I45&gt;F45,2,0)+IF(I45=F45,1,0)+IF(I43&gt;F43,2,0)+IF(I43=F43,1,0)+IF(I46&gt;F46,2,0)+IF(I46=F46,1,0)</f>
        <v>3</v>
      </c>
    </row>
  </sheetData>
  <sheetProtection/>
  <mergeCells count="37">
    <mergeCell ref="H51:I51"/>
    <mergeCell ref="A44:B44"/>
    <mergeCell ref="A45:B45"/>
    <mergeCell ref="A46:B46"/>
    <mergeCell ref="A49:K49"/>
    <mergeCell ref="A25:B25"/>
    <mergeCell ref="A26:B26"/>
    <mergeCell ref="A27:B27"/>
    <mergeCell ref="B51:C51"/>
    <mergeCell ref="D51:E51"/>
    <mergeCell ref="F51:G51"/>
    <mergeCell ref="H18:I18"/>
    <mergeCell ref="B34:C34"/>
    <mergeCell ref="D34:E34"/>
    <mergeCell ref="F34:G34"/>
    <mergeCell ref="H34:I34"/>
    <mergeCell ref="G24:H24"/>
    <mergeCell ref="A28:B28"/>
    <mergeCell ref="A29:B29"/>
    <mergeCell ref="A32:K32"/>
    <mergeCell ref="D24:E24"/>
    <mergeCell ref="A4:K4"/>
    <mergeCell ref="D8:E8"/>
    <mergeCell ref="G8:H8"/>
    <mergeCell ref="A12:B12"/>
    <mergeCell ref="A13:B13"/>
    <mergeCell ref="A16:K16"/>
    <mergeCell ref="A42:B42"/>
    <mergeCell ref="A43:B43"/>
    <mergeCell ref="D41:E41"/>
    <mergeCell ref="G41:H41"/>
    <mergeCell ref="A9:B9"/>
    <mergeCell ref="A10:B10"/>
    <mergeCell ref="A11:B11"/>
    <mergeCell ref="B18:C18"/>
    <mergeCell ref="D18:E18"/>
    <mergeCell ref="F18:G18"/>
  </mergeCells>
  <conditionalFormatting sqref="F9:F14 I9:I14">
    <cfRule type="cellIs" priority="4" dxfId="0" operator="between" stopIfTrue="1">
      <formula>0</formula>
      <formula>1000</formula>
    </cfRule>
  </conditionalFormatting>
  <conditionalFormatting sqref="F25:F30 I25:I30">
    <cfRule type="cellIs" priority="3" dxfId="0" operator="between" stopIfTrue="1">
      <formula>0</formula>
      <formula>1000</formula>
    </cfRule>
  </conditionalFormatting>
  <conditionalFormatting sqref="F42:F47 I42:I47">
    <cfRule type="cellIs" priority="2" dxfId="0" operator="between" stopIfTrue="1">
      <formula>0</formula>
      <formula>1000</formula>
    </cfRule>
  </conditionalFormatting>
  <printOptions horizontalCentered="1"/>
  <pageMargins left="0.1968503937007874" right="0.2755905511811024" top="0.4724409448818898" bottom="0.9055118110236221" header="0" footer="0"/>
  <pageSetup fitToHeight="1" fitToWidth="1" horizontalDpi="600" verticalDpi="600" orientation="portrait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MERCURIO</dc:creator>
  <cp:keywords/>
  <dc:description/>
  <cp:lastModifiedBy>Toshiba</cp:lastModifiedBy>
  <cp:lastPrinted>2014-10-31T15:49:45Z</cp:lastPrinted>
  <dcterms:created xsi:type="dcterms:W3CDTF">2004-10-13T01:41:23Z</dcterms:created>
  <dcterms:modified xsi:type="dcterms:W3CDTF">2014-10-31T15:49:54Z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