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20730" windowHeight="11760" activeTab="1"/>
  </bookViews>
  <sheets>
    <sheet name="Equipos" sheetId="1" r:id="rId1"/>
    <sheet name="Fixture General" sheetId="2" r:id="rId2"/>
    <sheet name="Tablas" sheetId="3" r:id="rId3"/>
    <sheet name="TABLA FINAL" sheetId="4" r:id="rId4"/>
  </sheets>
  <definedNames>
    <definedName name="_xlnm.Print_Area" localSheetId="2">'Tablas'!$A$1:$M$41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'Tablas'!#REF!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<sst xmlns="http://schemas.openxmlformats.org/spreadsheetml/2006/main" count="268" uniqueCount="107">
  <si>
    <t>1ª RUEDA</t>
  </si>
  <si>
    <t>Hora</t>
  </si>
  <si>
    <t>Nº</t>
  </si>
  <si>
    <t>vs</t>
  </si>
  <si>
    <t>00</t>
  </si>
  <si>
    <t>20</t>
  </si>
  <si>
    <t>40</t>
  </si>
  <si>
    <t>Equipo</t>
  </si>
  <si>
    <t>RES</t>
  </si>
  <si>
    <t>CANCHA</t>
  </si>
  <si>
    <t>ZONA</t>
  </si>
  <si>
    <t>Horario general</t>
  </si>
  <si>
    <t>Resultado</t>
  </si>
  <si>
    <t>Tabla de Posiciones</t>
  </si>
  <si>
    <t xml:space="preserve"> </t>
  </si>
  <si>
    <t>TF</t>
  </si>
  <si>
    <t>TC</t>
  </si>
  <si>
    <t>Dif</t>
  </si>
  <si>
    <t>PUNTOS</t>
  </si>
  <si>
    <t>EQUIPOS</t>
  </si>
  <si>
    <t>PLANILLA</t>
  </si>
  <si>
    <t>ENTREGADA</t>
  </si>
  <si>
    <t>30</t>
  </si>
  <si>
    <t>SEVEN FEMENINO</t>
  </si>
  <si>
    <t>La Plata A</t>
  </si>
  <si>
    <t>G y E de Ituzaingo</t>
  </si>
  <si>
    <t>Centro Naval</t>
  </si>
  <si>
    <t>SITAS</t>
  </si>
  <si>
    <t>Ezeiza</t>
  </si>
  <si>
    <t>Almafuerte</t>
  </si>
  <si>
    <t>San Miguel</t>
  </si>
  <si>
    <t>Atl. San Andres</t>
  </si>
  <si>
    <t>La Plata B</t>
  </si>
  <si>
    <t>Berazategui</t>
  </si>
  <si>
    <t>Las Heras</t>
  </si>
  <si>
    <t>DAOM</t>
  </si>
  <si>
    <t>TORNEO OFICIAL DE RUGBY FEMENINO DE LA URBA - TEMPORADA 2014</t>
  </si>
  <si>
    <t>TABLA FINAL DE POSICIONES</t>
  </si>
  <si>
    <t>CLUB</t>
  </si>
  <si>
    <t>PJ</t>
  </si>
  <si>
    <t>G</t>
  </si>
  <si>
    <t>E</t>
  </si>
  <si>
    <t>P</t>
  </si>
  <si>
    <t>TANTOS</t>
  </si>
  <si>
    <t xml:space="preserve">Universitario de la Plata </t>
  </si>
  <si>
    <t>Tiro Federal de Baradero</t>
  </si>
  <si>
    <t>La Plata C</t>
  </si>
  <si>
    <t>SEVEN A SIDE - RUGBY FEMENINO</t>
  </si>
  <si>
    <t>ZONA A</t>
  </si>
  <si>
    <t>ZONA B</t>
  </si>
  <si>
    <t>15</t>
  </si>
  <si>
    <t>50</t>
  </si>
  <si>
    <t>14</t>
  </si>
  <si>
    <t>Lanus</t>
  </si>
  <si>
    <t>EQUIPO N° 9</t>
  </si>
  <si>
    <t>EQUIPO N°10</t>
  </si>
  <si>
    <t>EQUIPO N°11</t>
  </si>
  <si>
    <t>EQUIPO N°12</t>
  </si>
  <si>
    <t>EQUIPO N°13</t>
  </si>
  <si>
    <t>EQUIPO N°14</t>
  </si>
  <si>
    <t>EQUIPO N°15</t>
  </si>
  <si>
    <t>D</t>
  </si>
  <si>
    <t>CENTRO NAVAL</t>
  </si>
  <si>
    <t>Daom</t>
  </si>
  <si>
    <t>U de la Plata</t>
  </si>
  <si>
    <t>EQUIPO N°2</t>
  </si>
  <si>
    <t>EQUIPO N°3</t>
  </si>
  <si>
    <t>EQUIPO N°4</t>
  </si>
  <si>
    <t>EQUIPO N°5</t>
  </si>
  <si>
    <t>EQUIPO N°6</t>
  </si>
  <si>
    <t>EQUIPO N°7</t>
  </si>
  <si>
    <t>EQUIPO N°8</t>
  </si>
  <si>
    <t>FECHA: 4 -CENTRO NAVAL</t>
  </si>
  <si>
    <t>DOMINGO 10 DE AGOSTO 2014</t>
  </si>
  <si>
    <t xml:space="preserve">SEVEN a SIDE DE RUGBY FEMENINO 2014 - Domingo 10 de AGOSTO </t>
  </si>
  <si>
    <t>ZONA CAMPEONATO</t>
  </si>
  <si>
    <t>ZONA DESARROLLO</t>
  </si>
  <si>
    <t>T F de Baradero</t>
  </si>
  <si>
    <t>Zona "A" CAMPEONATO</t>
  </si>
  <si>
    <t>Zona "B" CAMPEONATO</t>
  </si>
  <si>
    <t>Zona "A" ASCENSO</t>
  </si>
  <si>
    <t>Zona "B" ASCENSO</t>
  </si>
  <si>
    <t>16</t>
  </si>
  <si>
    <t>10</t>
  </si>
  <si>
    <t>C</t>
  </si>
  <si>
    <t>CAMPEON</t>
  </si>
  <si>
    <t xml:space="preserve">U de la Plata </t>
  </si>
  <si>
    <t>EQUIPO N°1</t>
  </si>
  <si>
    <t>TF. Baradero</t>
  </si>
  <si>
    <t>T.F. de Baradero</t>
  </si>
  <si>
    <t>PP</t>
  </si>
  <si>
    <t>GP</t>
  </si>
  <si>
    <t xml:space="preserve">1zA U de la Plata </t>
  </si>
  <si>
    <t>2zA Berazategui</t>
  </si>
  <si>
    <t>3zB La Plata C</t>
  </si>
  <si>
    <t>3zA San Miguel</t>
  </si>
  <si>
    <t>1zA SITAS</t>
  </si>
  <si>
    <t>2zA La Plata A</t>
  </si>
  <si>
    <t>3zA Lanus</t>
  </si>
  <si>
    <t>4zA T.F. de Baradero</t>
  </si>
  <si>
    <t>1zB Centro Naval</t>
  </si>
  <si>
    <t>2zB G y E de Ituzaingo</t>
  </si>
  <si>
    <t>1zB Ezeiza</t>
  </si>
  <si>
    <t>2zB Atl. San Andres</t>
  </si>
  <si>
    <t>3zB Daom</t>
  </si>
  <si>
    <t>4zB La Plata B</t>
  </si>
  <si>
    <t>A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</si>
</sst>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d/mmm/yy"/>
    <numFmt numFmtId="187" formatCode="h:mm\ \a\.m\./\p\.m\.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6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5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6" fillId="0" borderId="0" applyFill="0" applyProtection="0">
      <alignment/>
    </xf>
    <xf numFmtId="0" fontId="16" fillId="0" borderId="0" applyFill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41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center"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2" fillId="36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11" fillId="0" borderId="15" xfId="0" applyFont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0" fillId="0" borderId="13" xfId="0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2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49" fontId="2" fillId="0" borderId="12" xfId="0" applyNumberFormat="1" applyFont="1" applyBorder="1" applyAlignment="1">
      <alignment horizontal="right"/>
    </xf>
    <xf numFmtId="0" fontId="3" fillId="0" borderId="21" xfId="0" applyFont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49" fontId="2" fillId="0" borderId="22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3" fillId="0" borderId="22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9" fillId="0" borderId="0" xfId="0" applyFont="1" applyAlignment="1">
      <alignment/>
    </xf>
    <xf numFmtId="0" fontId="59" fillId="37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left"/>
    </xf>
    <xf numFmtId="0" fontId="60" fillId="0" borderId="10" xfId="0" applyFont="1" applyFill="1" applyBorder="1" applyAlignment="1">
      <alignment horizontal="left"/>
    </xf>
    <xf numFmtId="0" fontId="60" fillId="0" borderId="25" xfId="0" applyFont="1" applyBorder="1" applyAlignment="1">
      <alignment horizontal="left"/>
    </xf>
    <xf numFmtId="0" fontId="60" fillId="0" borderId="13" xfId="0" applyFont="1" applyBorder="1" applyAlignment="1">
      <alignment horizontal="center"/>
    </xf>
    <xf numFmtId="0" fontId="60" fillId="0" borderId="14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38" borderId="11" xfId="0" applyFont="1" applyFill="1" applyBorder="1" applyAlignment="1">
      <alignment horizontal="left"/>
    </xf>
    <xf numFmtId="0" fontId="5" fillId="38" borderId="10" xfId="0" applyFont="1" applyFill="1" applyBorder="1" applyAlignment="1">
      <alignment horizontal="left"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1" fillId="38" borderId="10" xfId="53" applyFont="1" applyFill="1" applyBorder="1" applyAlignment="1">
      <alignment horizontal="center"/>
      <protection/>
    </xf>
    <xf numFmtId="0" fontId="0" fillId="0" borderId="10" xfId="53" applyFont="1" applyBorder="1" applyAlignment="1">
      <alignment horizontal="left"/>
      <protection/>
    </xf>
    <xf numFmtId="0" fontId="1" fillId="34" borderId="10" xfId="53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horizontal="center"/>
      <protection/>
    </xf>
    <xf numFmtId="0" fontId="17" fillId="0" borderId="0" xfId="53" applyFont="1" applyFill="1" applyBorder="1" applyAlignment="1">
      <alignment horizontal="center"/>
      <protection/>
    </xf>
    <xf numFmtId="0" fontId="0" fillId="0" borderId="0" xfId="53" applyBorder="1" applyAlignment="1">
      <alignment horizontal="left"/>
      <protection/>
    </xf>
    <xf numFmtId="0" fontId="0" fillId="38" borderId="10" xfId="53" applyFont="1" applyFill="1" applyBorder="1" applyAlignment="1">
      <alignment horizontal="left"/>
      <protection/>
    </xf>
    <xf numFmtId="0" fontId="0" fillId="0" borderId="26" xfId="53" applyBorder="1" applyAlignment="1">
      <alignment horizontal="center"/>
      <protection/>
    </xf>
    <xf numFmtId="0" fontId="0" fillId="0" borderId="26" xfId="53" applyBorder="1">
      <alignment/>
      <protection/>
    </xf>
    <xf numFmtId="0" fontId="11" fillId="0" borderId="0" xfId="53" applyFont="1" applyAlignment="1">
      <alignment horizontal="center" vertical="center"/>
      <protection/>
    </xf>
    <xf numFmtId="0" fontId="11" fillId="0" borderId="27" xfId="53" applyFont="1" applyBorder="1" applyAlignment="1">
      <alignment horizontal="center" vertical="center"/>
      <protection/>
    </xf>
    <xf numFmtId="0" fontId="1" fillId="0" borderId="0" xfId="53" applyFont="1" applyAlignment="1">
      <alignment horizontal="center" vertical="center"/>
      <protection/>
    </xf>
    <xf numFmtId="0" fontId="0" fillId="0" borderId="0" xfId="53" applyBorder="1" applyAlignment="1">
      <alignment horizontal="center"/>
      <protection/>
    </xf>
    <xf numFmtId="0" fontId="0" fillId="0" borderId="0" xfId="53" applyBorder="1">
      <alignment/>
      <protection/>
    </xf>
    <xf numFmtId="0" fontId="1" fillId="35" borderId="11" xfId="53" applyFont="1" applyFill="1" applyBorder="1" applyAlignment="1">
      <alignment horizontal="center"/>
      <protection/>
    </xf>
    <xf numFmtId="0" fontId="61" fillId="39" borderId="11" xfId="0" applyFont="1" applyFill="1" applyBorder="1" applyAlignment="1">
      <alignment horizontal="center"/>
    </xf>
    <xf numFmtId="0" fontId="2" fillId="40" borderId="10" xfId="0" applyFont="1" applyFill="1" applyBorder="1" applyAlignment="1">
      <alignment/>
    </xf>
    <xf numFmtId="49" fontId="2" fillId="40" borderId="10" xfId="0" applyNumberFormat="1" applyFont="1" applyFill="1" applyBorder="1" applyAlignment="1">
      <alignment horizontal="left"/>
    </xf>
    <xf numFmtId="0" fontId="2" fillId="40" borderId="10" xfId="0" applyFont="1" applyFill="1" applyBorder="1" applyAlignment="1">
      <alignment horizontal="center"/>
    </xf>
    <xf numFmtId="0" fontId="5" fillId="40" borderId="15" xfId="0" applyFont="1" applyFill="1" applyBorder="1" applyAlignment="1">
      <alignment horizontal="left"/>
    </xf>
    <xf numFmtId="0" fontId="5" fillId="40" borderId="10" xfId="0" applyFont="1" applyFill="1" applyBorder="1" applyAlignment="1">
      <alignment horizontal="left"/>
    </xf>
    <xf numFmtId="0" fontId="8" fillId="40" borderId="10" xfId="0" applyFont="1" applyFill="1" applyBorder="1" applyAlignment="1">
      <alignment horizontal="center"/>
    </xf>
    <xf numFmtId="0" fontId="1" fillId="0" borderId="0" xfId="53" applyFont="1">
      <alignment/>
      <protection/>
    </xf>
    <xf numFmtId="0" fontId="1" fillId="0" borderId="27" xfId="53" applyFont="1" applyBorder="1">
      <alignment/>
      <protection/>
    </xf>
    <xf numFmtId="0" fontId="0" fillId="0" borderId="0" xfId="53" applyAlignment="1">
      <alignment horizontal="left" vertical="center"/>
      <protection/>
    </xf>
    <xf numFmtId="0" fontId="1" fillId="40" borderId="10" xfId="53" applyFont="1" applyFill="1" applyBorder="1" applyAlignment="1">
      <alignment horizontal="center"/>
      <protection/>
    </xf>
    <xf numFmtId="0" fontId="1" fillId="40" borderId="10" xfId="53" applyFont="1" applyFill="1" applyBorder="1" applyAlignment="1">
      <alignment horizontal="left" vertical="top"/>
      <protection/>
    </xf>
    <xf numFmtId="0" fontId="1" fillId="38" borderId="10" xfId="53" applyFont="1" applyFill="1" applyBorder="1" applyAlignment="1">
      <alignment horizontal="left"/>
      <protection/>
    </xf>
    <xf numFmtId="0" fontId="1" fillId="38" borderId="0" xfId="53" applyFont="1" applyFill="1" applyBorder="1" applyAlignment="1">
      <alignment horizontal="left"/>
      <protection/>
    </xf>
    <xf numFmtId="0" fontId="0" fillId="38" borderId="0" xfId="53" applyFont="1" applyFill="1" applyBorder="1" applyAlignment="1">
      <alignment horizontal="left"/>
      <protection/>
    </xf>
    <xf numFmtId="0" fontId="1" fillId="40" borderId="10" xfId="53" applyFont="1" applyFill="1" applyBorder="1" applyAlignment="1">
      <alignment horizontal="center" vertical="center"/>
      <protection/>
    </xf>
    <xf numFmtId="0" fontId="0" fillId="38" borderId="10" xfId="53" applyFont="1" applyFill="1" applyBorder="1" applyAlignment="1">
      <alignment horizontal="left" vertical="top"/>
      <protection/>
    </xf>
    <xf numFmtId="0" fontId="1" fillId="38" borderId="10" xfId="53" applyFont="1" applyFill="1" applyBorder="1" applyAlignment="1">
      <alignment horizontal="center" vertical="center"/>
      <protection/>
    </xf>
    <xf numFmtId="0" fontId="1" fillId="38" borderId="11" xfId="53" applyFont="1" applyFill="1" applyBorder="1" applyAlignment="1">
      <alignment horizontal="center"/>
      <protection/>
    </xf>
    <xf numFmtId="0" fontId="0" fillId="38" borderId="11" xfId="53" applyFont="1" applyFill="1" applyBorder="1" applyAlignment="1">
      <alignment horizontal="left" vertical="top"/>
      <protection/>
    </xf>
    <xf numFmtId="0" fontId="1" fillId="38" borderId="11" xfId="53" applyFont="1" applyFill="1" applyBorder="1" applyAlignment="1">
      <alignment horizontal="center" vertical="center"/>
      <protection/>
    </xf>
    <xf numFmtId="0" fontId="1" fillId="38" borderId="12" xfId="53" applyFont="1" applyFill="1" applyBorder="1" applyAlignment="1">
      <alignment horizontal="center"/>
      <protection/>
    </xf>
    <xf numFmtId="0" fontId="0" fillId="38" borderId="12" xfId="53" applyFont="1" applyFill="1" applyBorder="1" applyAlignment="1">
      <alignment horizontal="left" vertical="top"/>
      <protection/>
    </xf>
    <xf numFmtId="0" fontId="1" fillId="38" borderId="12" xfId="53" applyFont="1" applyFill="1" applyBorder="1" applyAlignment="1">
      <alignment horizontal="center" vertical="center"/>
      <protection/>
    </xf>
    <xf numFmtId="0" fontId="1" fillId="13" borderId="10" xfId="53" applyFont="1" applyFill="1" applyBorder="1" applyAlignment="1">
      <alignment horizontal="center"/>
      <protection/>
    </xf>
    <xf numFmtId="0" fontId="1" fillId="41" borderId="10" xfId="53" applyFont="1" applyFill="1" applyBorder="1" applyAlignment="1">
      <alignment horizontal="center"/>
      <protection/>
    </xf>
    <xf numFmtId="0" fontId="0" fillId="41" borderId="10" xfId="53" applyFont="1" applyFill="1" applyBorder="1" applyAlignment="1">
      <alignment horizontal="left"/>
      <protection/>
    </xf>
    <xf numFmtId="0" fontId="2" fillId="13" borderId="10" xfId="0" applyFont="1" applyFill="1" applyBorder="1" applyAlignment="1">
      <alignment/>
    </xf>
    <xf numFmtId="49" fontId="2" fillId="13" borderId="10" xfId="0" applyNumberFormat="1" applyFont="1" applyFill="1" applyBorder="1" applyAlignment="1">
      <alignment horizontal="left"/>
    </xf>
    <xf numFmtId="0" fontId="2" fillId="13" borderId="10" xfId="0" applyFont="1" applyFill="1" applyBorder="1" applyAlignment="1">
      <alignment horizontal="center"/>
    </xf>
    <xf numFmtId="0" fontId="5" fillId="13" borderId="15" xfId="0" applyFont="1" applyFill="1" applyBorder="1" applyAlignment="1">
      <alignment horizontal="left"/>
    </xf>
    <xf numFmtId="0" fontId="60" fillId="13" borderId="14" xfId="0" applyFont="1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5" fillId="13" borderId="10" xfId="0" applyFont="1" applyFill="1" applyBorder="1" applyAlignment="1">
      <alignment horizontal="left"/>
    </xf>
    <xf numFmtId="0" fontId="8" fillId="13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49" fontId="2" fillId="38" borderId="10" xfId="0" applyNumberFormat="1" applyFont="1" applyFill="1" applyBorder="1" applyAlignment="1">
      <alignment horizontal="left"/>
    </xf>
    <xf numFmtId="0" fontId="2" fillId="38" borderId="10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left"/>
    </xf>
    <xf numFmtId="0" fontId="8" fillId="38" borderId="10" xfId="0" applyFont="1" applyFill="1" applyBorder="1" applyAlignment="1">
      <alignment horizontal="center"/>
    </xf>
    <xf numFmtId="0" fontId="19" fillId="0" borderId="15" xfId="0" applyFont="1" applyBorder="1" applyAlignment="1" applyProtection="1">
      <alignment horizontal="left" vertical="center"/>
      <protection hidden="1"/>
    </xf>
    <xf numFmtId="0" fontId="19" fillId="0" borderId="28" xfId="0" applyFont="1" applyBorder="1" applyAlignment="1" applyProtection="1">
      <alignment horizontal="left" vertical="center"/>
      <protection hidden="1"/>
    </xf>
    <xf numFmtId="0" fontId="19" fillId="0" borderId="29" xfId="0" applyFont="1" applyBorder="1" applyAlignment="1" applyProtection="1">
      <alignment horizontal="left" vertical="center"/>
      <protection hidden="1"/>
    </xf>
    <xf numFmtId="0" fontId="0" fillId="0" borderId="0" xfId="0" applyBorder="1" applyAlignment="1">
      <alignment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30" xfId="0" applyFont="1" applyFill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1" fillId="38" borderId="10" xfId="0" applyFont="1" applyFill="1" applyBorder="1" applyAlignment="1" applyProtection="1">
      <alignment horizontal="left"/>
      <protection hidden="1"/>
    </xf>
    <xf numFmtId="0" fontId="2" fillId="42" borderId="10" xfId="0" applyFont="1" applyFill="1" applyBorder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/>
      <protection hidden="1"/>
    </xf>
    <xf numFmtId="0" fontId="20" fillId="0" borderId="10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left"/>
      <protection hidden="1"/>
    </xf>
    <xf numFmtId="0" fontId="20" fillId="0" borderId="10" xfId="0" applyFont="1" applyBorder="1" applyAlignment="1" applyProtection="1">
      <alignment horizontal="center"/>
      <protection hidden="1"/>
    </xf>
    <xf numFmtId="0" fontId="0" fillId="38" borderId="0" xfId="0" applyFill="1" applyBorder="1" applyAlignment="1">
      <alignment/>
    </xf>
    <xf numFmtId="0" fontId="0" fillId="0" borderId="0" xfId="53" applyFont="1">
      <alignment/>
      <protection/>
    </xf>
    <xf numFmtId="0" fontId="9" fillId="0" borderId="14" xfId="53" applyFont="1" applyBorder="1" applyAlignment="1">
      <alignment horizontal="center" vertical="center"/>
      <protection/>
    </xf>
    <xf numFmtId="0" fontId="0" fillId="0" borderId="15" xfId="53" applyFont="1" applyBorder="1" applyAlignment="1" applyProtection="1">
      <alignment vertical="center"/>
      <protection hidden="1"/>
    </xf>
    <xf numFmtId="0" fontId="0" fillId="0" borderId="28" xfId="53" applyFont="1" applyBorder="1" applyAlignment="1" applyProtection="1">
      <alignment vertical="center"/>
      <protection hidden="1"/>
    </xf>
    <xf numFmtId="0" fontId="1" fillId="0" borderId="14" xfId="53" applyNumberFormat="1" applyFont="1" applyBorder="1" applyAlignment="1" applyProtection="1">
      <alignment horizontal="center" vertical="center"/>
      <protection locked="0"/>
    </xf>
    <xf numFmtId="0" fontId="0" fillId="0" borderId="29" xfId="53" applyFont="1" applyBorder="1" applyAlignment="1" applyProtection="1">
      <alignment vertical="center"/>
      <protection hidden="1"/>
    </xf>
    <xf numFmtId="0" fontId="0" fillId="0" borderId="0" xfId="53" applyFont="1" applyBorder="1">
      <alignment/>
      <protection/>
    </xf>
    <xf numFmtId="0" fontId="1" fillId="0" borderId="14" xfId="53" applyNumberFormat="1" applyFont="1" applyFill="1" applyBorder="1" applyAlignment="1" applyProtection="1">
      <alignment horizontal="center" vertical="center"/>
      <protection locked="0"/>
    </xf>
    <xf numFmtId="0" fontId="0" fillId="0" borderId="18" xfId="53" applyFont="1" applyBorder="1" applyAlignment="1" applyProtection="1">
      <alignment vertical="center"/>
      <protection hidden="1"/>
    </xf>
    <xf numFmtId="0" fontId="0" fillId="0" borderId="31" xfId="53" applyFont="1" applyBorder="1" applyAlignment="1" applyProtection="1">
      <alignment vertical="center"/>
      <protection hidden="1"/>
    </xf>
    <xf numFmtId="0" fontId="0" fillId="0" borderId="32" xfId="53" applyFont="1" applyBorder="1" applyAlignment="1" applyProtection="1">
      <alignment vertical="center"/>
      <protection hidden="1"/>
    </xf>
    <xf numFmtId="0" fontId="0" fillId="0" borderId="0" xfId="53" applyFont="1" applyBorder="1" applyAlignment="1" applyProtection="1">
      <alignment horizontal="left" vertical="center"/>
      <protection locked="0"/>
    </xf>
    <xf numFmtId="0" fontId="1" fillId="0" borderId="0" xfId="53" applyFont="1" applyFill="1" applyBorder="1" applyAlignment="1" applyProtection="1">
      <alignment horizontal="center"/>
      <protection hidden="1"/>
    </xf>
    <xf numFmtId="0" fontId="1" fillId="0" borderId="30" xfId="53" applyFont="1" applyFill="1" applyBorder="1" applyAlignment="1" applyProtection="1">
      <alignment horizontal="center"/>
      <protection hidden="1"/>
    </xf>
    <xf numFmtId="0" fontId="0" fillId="0" borderId="19" xfId="53" applyFont="1" applyBorder="1" applyAlignment="1" applyProtection="1">
      <alignment horizontal="center"/>
      <protection hidden="1"/>
    </xf>
    <xf numFmtId="0" fontId="1" fillId="33" borderId="11" xfId="53" applyFont="1" applyFill="1" applyBorder="1" applyAlignment="1" applyProtection="1">
      <alignment horizontal="center"/>
      <protection hidden="1"/>
    </xf>
    <xf numFmtId="0" fontId="1" fillId="40" borderId="10" xfId="53" applyFont="1" applyFill="1" applyBorder="1" applyAlignment="1" applyProtection="1">
      <alignment horizontal="center"/>
      <protection hidden="1"/>
    </xf>
    <xf numFmtId="0" fontId="1" fillId="33" borderId="10" xfId="53" applyFont="1" applyFill="1" applyBorder="1" applyAlignment="1" applyProtection="1">
      <alignment horizontal="center"/>
      <protection hidden="1"/>
    </xf>
    <xf numFmtId="0" fontId="1" fillId="0" borderId="10" xfId="53" applyFont="1" applyBorder="1" applyAlignment="1" applyProtection="1">
      <alignment horizontal="left"/>
      <protection hidden="1"/>
    </xf>
    <xf numFmtId="0" fontId="1" fillId="42" borderId="10" xfId="53" applyFont="1" applyFill="1" applyBorder="1" applyAlignment="1" applyProtection="1">
      <alignment horizontal="center"/>
      <protection hidden="1"/>
    </xf>
    <xf numFmtId="0" fontId="1" fillId="34" borderId="10" xfId="53" applyFont="1" applyFill="1" applyBorder="1" applyAlignment="1" applyProtection="1">
      <alignment horizontal="center"/>
      <protection hidden="1"/>
    </xf>
    <xf numFmtId="0" fontId="3" fillId="0" borderId="10" xfId="53" applyFont="1" applyFill="1" applyBorder="1" applyAlignment="1" applyProtection="1">
      <alignment horizontal="center"/>
      <protection hidden="1"/>
    </xf>
    <xf numFmtId="0" fontId="2" fillId="43" borderId="11" xfId="0" applyFont="1" applyFill="1" applyBorder="1" applyAlignment="1">
      <alignment horizontal="center"/>
    </xf>
    <xf numFmtId="0" fontId="1" fillId="44" borderId="10" xfId="53" applyFont="1" applyFill="1" applyBorder="1" applyAlignment="1">
      <alignment horizontal="center"/>
      <protection/>
    </xf>
    <xf numFmtId="0" fontId="0" fillId="44" borderId="10" xfId="53" applyFont="1" applyFill="1" applyBorder="1" applyAlignment="1">
      <alignment horizontal="left" vertical="top"/>
      <protection/>
    </xf>
    <xf numFmtId="0" fontId="1" fillId="44" borderId="10" xfId="53" applyFont="1" applyFill="1" applyBorder="1" applyAlignment="1">
      <alignment horizontal="center" vertical="center"/>
      <protection/>
    </xf>
    <xf numFmtId="0" fontId="0" fillId="44" borderId="10" xfId="53" applyFont="1" applyFill="1" applyBorder="1" applyAlignment="1">
      <alignment horizontal="left"/>
      <protection/>
    </xf>
    <xf numFmtId="0" fontId="0" fillId="7" borderId="33" xfId="0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3" fillId="33" borderId="38" xfId="0" applyFont="1" applyFill="1" applyBorder="1" applyAlignment="1">
      <alignment horizontal="center"/>
    </xf>
    <xf numFmtId="0" fontId="13" fillId="33" borderId="39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10" fillId="0" borderId="10" xfId="53" applyFont="1" applyBorder="1" applyAlignment="1" applyProtection="1">
      <alignment horizontal="left" vertical="center"/>
      <protection locked="0"/>
    </xf>
    <xf numFmtId="0" fontId="62" fillId="39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3" borderId="38" xfId="53" applyFont="1" applyFill="1" applyBorder="1" applyAlignment="1" applyProtection="1">
      <alignment horizontal="center" vertical="center"/>
      <protection hidden="1"/>
    </xf>
    <xf numFmtId="0" fontId="1" fillId="33" borderId="16" xfId="53" applyFont="1" applyFill="1" applyBorder="1" applyAlignment="1" applyProtection="1">
      <alignment horizontal="center" vertical="center"/>
      <protection hidden="1"/>
    </xf>
    <xf numFmtId="0" fontId="1" fillId="33" borderId="38" xfId="53" applyFont="1" applyFill="1" applyBorder="1" applyAlignment="1" applyProtection="1">
      <alignment horizontal="center"/>
      <protection hidden="1"/>
    </xf>
    <xf numFmtId="0" fontId="1" fillId="33" borderId="39" xfId="53" applyFont="1" applyFill="1" applyBorder="1" applyAlignment="1" applyProtection="1">
      <alignment horizontal="center"/>
      <protection hidden="1"/>
    </xf>
    <xf numFmtId="0" fontId="1" fillId="33" borderId="16" xfId="53" applyFont="1" applyFill="1" applyBorder="1" applyAlignment="1" applyProtection="1">
      <alignment horizontal="center"/>
      <protection hidden="1"/>
    </xf>
    <xf numFmtId="0" fontId="1" fillId="0" borderId="15" xfId="53" applyFont="1" applyBorder="1" applyAlignment="1" applyProtection="1">
      <alignment horizontal="center"/>
      <protection hidden="1"/>
    </xf>
    <xf numFmtId="0" fontId="1" fillId="0" borderId="17" xfId="53" applyFont="1" applyBorder="1" applyAlignment="1" applyProtection="1">
      <alignment horizontal="center"/>
      <protection hidden="1"/>
    </xf>
    <xf numFmtId="0" fontId="11" fillId="33" borderId="38" xfId="0" applyFont="1" applyFill="1" applyBorder="1" applyAlignment="1" applyProtection="1">
      <alignment horizontal="center" vertical="center"/>
      <protection hidden="1"/>
    </xf>
    <xf numFmtId="0" fontId="11" fillId="33" borderId="16" xfId="0" applyFont="1" applyFill="1" applyBorder="1" applyAlignment="1" applyProtection="1">
      <alignment horizontal="center" vertical="center"/>
      <protection hidden="1"/>
    </xf>
    <xf numFmtId="0" fontId="5" fillId="43" borderId="10" xfId="0" applyFont="1" applyFill="1" applyBorder="1" applyAlignment="1">
      <alignment horizontal="center" vertical="center"/>
    </xf>
    <xf numFmtId="0" fontId="10" fillId="0" borderId="10" xfId="0" applyFont="1" applyBorder="1" applyAlignment="1" applyProtection="1">
      <alignment horizontal="left" vertical="center"/>
      <protection locked="0"/>
    </xf>
    <xf numFmtId="0" fontId="19" fillId="0" borderId="18" xfId="0" applyFont="1" applyBorder="1" applyAlignment="1" applyProtection="1">
      <alignment horizontal="left" vertical="center"/>
      <protection hidden="1"/>
    </xf>
    <xf numFmtId="0" fontId="19" fillId="0" borderId="31" xfId="0" applyFont="1" applyBorder="1" applyAlignment="1" applyProtection="1">
      <alignment horizontal="left" vertical="center"/>
      <protection hidden="1"/>
    </xf>
    <xf numFmtId="0" fontId="19" fillId="0" borderId="32" xfId="0" applyFont="1" applyBorder="1" applyAlignment="1" applyProtection="1">
      <alignment horizontal="left" vertic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2" fillId="33" borderId="38" xfId="0" applyFont="1" applyFill="1" applyBorder="1" applyAlignment="1" applyProtection="1">
      <alignment horizontal="center"/>
      <protection hidden="1"/>
    </xf>
    <xf numFmtId="0" fontId="2" fillId="33" borderId="39" xfId="0" applyFont="1" applyFill="1" applyBorder="1" applyAlignment="1" applyProtection="1">
      <alignment horizontal="center"/>
      <protection hidden="1"/>
    </xf>
    <xf numFmtId="0" fontId="2" fillId="33" borderId="16" xfId="0" applyFont="1" applyFill="1" applyBorder="1" applyAlignment="1" applyProtection="1">
      <alignment horizontal="center"/>
      <protection hidden="1"/>
    </xf>
    <xf numFmtId="0" fontId="15" fillId="40" borderId="33" xfId="53" applyFont="1" applyFill="1" applyBorder="1" applyAlignment="1">
      <alignment horizontal="center" vertical="center"/>
      <protection/>
    </xf>
    <xf numFmtId="0" fontId="15" fillId="40" borderId="34" xfId="53" applyFont="1" applyFill="1" applyBorder="1" applyAlignment="1">
      <alignment horizontal="center" vertical="center"/>
      <protection/>
    </xf>
    <xf numFmtId="0" fontId="15" fillId="40" borderId="35" xfId="53" applyFont="1" applyFill="1" applyBorder="1" applyAlignment="1">
      <alignment horizontal="center" vertical="center"/>
      <protection/>
    </xf>
    <xf numFmtId="0" fontId="15" fillId="40" borderId="36" xfId="53" applyFont="1" applyFill="1" applyBorder="1" applyAlignment="1">
      <alignment horizontal="center" vertical="center"/>
      <protection/>
    </xf>
    <xf numFmtId="0" fontId="15" fillId="40" borderId="27" xfId="53" applyFont="1" applyFill="1" applyBorder="1" applyAlignment="1">
      <alignment horizontal="center" vertical="center"/>
      <protection/>
    </xf>
    <xf numFmtId="0" fontId="15" fillId="40" borderId="37" xfId="53" applyFont="1" applyFill="1" applyBorder="1" applyAlignment="1">
      <alignment horizontal="center" vertical="center"/>
      <protection/>
    </xf>
    <xf numFmtId="0" fontId="2" fillId="8" borderId="33" xfId="53" applyFont="1" applyFill="1" applyBorder="1" applyAlignment="1">
      <alignment horizontal="center" vertical="center"/>
      <protection/>
    </xf>
    <xf numFmtId="0" fontId="2" fillId="8" borderId="34" xfId="53" applyFont="1" applyFill="1" applyBorder="1" applyAlignment="1">
      <alignment horizontal="center" vertical="center"/>
      <protection/>
    </xf>
    <xf numFmtId="0" fontId="2" fillId="8" borderId="35" xfId="53" applyFont="1" applyFill="1" applyBorder="1" applyAlignment="1">
      <alignment horizontal="center" vertical="center"/>
      <protection/>
    </xf>
    <xf numFmtId="0" fontId="2" fillId="8" borderId="36" xfId="53" applyFont="1" applyFill="1" applyBorder="1" applyAlignment="1">
      <alignment horizontal="center" vertical="center"/>
      <protection/>
    </xf>
    <xf numFmtId="0" fontId="2" fillId="8" borderId="27" xfId="53" applyFont="1" applyFill="1" applyBorder="1" applyAlignment="1">
      <alignment horizontal="center" vertical="center"/>
      <protection/>
    </xf>
    <xf numFmtId="0" fontId="2" fillId="8" borderId="37" xfId="53" applyFont="1" applyFill="1" applyBorder="1" applyAlignment="1">
      <alignment horizontal="center" vertical="center"/>
      <protection/>
    </xf>
    <xf numFmtId="0" fontId="14" fillId="0" borderId="33" xfId="53" applyFont="1" applyBorder="1" applyAlignment="1">
      <alignment horizontal="center" vertical="center"/>
      <protection/>
    </xf>
    <xf numFmtId="0" fontId="14" fillId="0" borderId="34" xfId="53" applyFont="1" applyBorder="1" applyAlignment="1">
      <alignment horizontal="center" vertical="center"/>
      <protection/>
    </xf>
    <xf numFmtId="0" fontId="14" fillId="0" borderId="35" xfId="53" applyFont="1" applyBorder="1" applyAlignment="1">
      <alignment horizontal="center" vertical="center"/>
      <protection/>
    </xf>
    <xf numFmtId="0" fontId="14" fillId="0" borderId="36" xfId="53" applyFont="1" applyBorder="1" applyAlignment="1">
      <alignment horizontal="center" vertical="center"/>
      <protection/>
    </xf>
    <xf numFmtId="0" fontId="14" fillId="0" borderId="27" xfId="53" applyFont="1" applyBorder="1" applyAlignment="1">
      <alignment horizontal="center" vertical="center"/>
      <protection/>
    </xf>
    <xf numFmtId="0" fontId="14" fillId="0" borderId="37" xfId="53" applyFont="1" applyBorder="1" applyAlignment="1">
      <alignment horizontal="center" vertical="center"/>
      <protection/>
    </xf>
    <xf numFmtId="0" fontId="18" fillId="42" borderId="33" xfId="53" applyFont="1" applyFill="1" applyBorder="1" applyAlignment="1">
      <alignment horizontal="center" vertical="center"/>
      <protection/>
    </xf>
    <xf numFmtId="0" fontId="18" fillId="42" borderId="34" xfId="53" applyFont="1" applyFill="1" applyBorder="1" applyAlignment="1">
      <alignment horizontal="center" vertical="center"/>
      <protection/>
    </xf>
    <xf numFmtId="0" fontId="18" fillId="42" borderId="35" xfId="53" applyFont="1" applyFill="1" applyBorder="1" applyAlignment="1">
      <alignment horizontal="center" vertical="center"/>
      <protection/>
    </xf>
    <xf numFmtId="0" fontId="18" fillId="42" borderId="36" xfId="53" applyFont="1" applyFill="1" applyBorder="1" applyAlignment="1">
      <alignment horizontal="center" vertical="center"/>
      <protection/>
    </xf>
    <xf numFmtId="0" fontId="18" fillId="42" borderId="27" xfId="53" applyFont="1" applyFill="1" applyBorder="1" applyAlignment="1">
      <alignment horizontal="center" vertical="center"/>
      <protection/>
    </xf>
    <xf numFmtId="0" fontId="18" fillId="42" borderId="37" xfId="53" applyFont="1" applyFill="1" applyBorder="1" applyAlignment="1">
      <alignment horizontal="center" vertical="center"/>
      <protection/>
    </xf>
    <xf numFmtId="0" fontId="17" fillId="42" borderId="38" xfId="53" applyFont="1" applyFill="1" applyBorder="1" applyAlignment="1">
      <alignment horizontal="center"/>
      <protection/>
    </xf>
    <xf numFmtId="0" fontId="17" fillId="42" borderId="39" xfId="53" applyFont="1" applyFill="1" applyBorder="1" applyAlignment="1">
      <alignment horizontal="center"/>
      <protection/>
    </xf>
    <xf numFmtId="0" fontId="17" fillId="42" borderId="16" xfId="53" applyFont="1" applyFill="1" applyBorder="1" applyAlignment="1">
      <alignment horizontal="center"/>
      <protection/>
    </xf>
    <xf numFmtId="0" fontId="2" fillId="0" borderId="38" xfId="53" applyFont="1" applyBorder="1" applyAlignment="1">
      <alignment horizontal="center"/>
      <protection/>
    </xf>
    <xf numFmtId="0" fontId="2" fillId="0" borderId="39" xfId="53" applyFont="1" applyBorder="1" applyAlignment="1">
      <alignment horizontal="center"/>
      <protection/>
    </xf>
    <xf numFmtId="0" fontId="2" fillId="0" borderId="16" xfId="53" applyFont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0</xdr:colOff>
      <xdr:row>9</xdr:row>
      <xdr:rowOff>104775</xdr:rowOff>
    </xdr:to>
    <xdr:sp>
      <xdr:nvSpPr>
        <xdr:cNvPr id="4" name="Freeform 4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76200</xdr:rowOff>
    </xdr:from>
    <xdr:to>
      <xdr:col>4</xdr:col>
      <xdr:colOff>0</xdr:colOff>
      <xdr:row>8</xdr:row>
      <xdr:rowOff>85725</xdr:rowOff>
    </xdr:to>
    <xdr:sp>
      <xdr:nvSpPr>
        <xdr:cNvPr id="5" name="Freeform 5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0</xdr:colOff>
      <xdr:row>9</xdr:row>
      <xdr:rowOff>104775</xdr:rowOff>
    </xdr:to>
    <xdr:sp>
      <xdr:nvSpPr>
        <xdr:cNvPr id="9" name="Freeform 9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76200</xdr:rowOff>
    </xdr:from>
    <xdr:to>
      <xdr:col>4</xdr:col>
      <xdr:colOff>0</xdr:colOff>
      <xdr:row>8</xdr:row>
      <xdr:rowOff>85725</xdr:rowOff>
    </xdr:to>
    <xdr:sp>
      <xdr:nvSpPr>
        <xdr:cNvPr id="10" name="Freeform 10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0</xdr:colOff>
      <xdr:row>9</xdr:row>
      <xdr:rowOff>104775</xdr:rowOff>
    </xdr:to>
    <xdr:sp>
      <xdr:nvSpPr>
        <xdr:cNvPr id="14" name="Freeform 14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76200</xdr:rowOff>
    </xdr:from>
    <xdr:to>
      <xdr:col>4</xdr:col>
      <xdr:colOff>0</xdr:colOff>
      <xdr:row>8</xdr:row>
      <xdr:rowOff>85725</xdr:rowOff>
    </xdr:to>
    <xdr:sp>
      <xdr:nvSpPr>
        <xdr:cNvPr id="15" name="Freeform 15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6" name="Line 16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7" name="Line 17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8" name="Line 18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0</xdr:colOff>
      <xdr:row>9</xdr:row>
      <xdr:rowOff>104775</xdr:rowOff>
    </xdr:to>
    <xdr:sp>
      <xdr:nvSpPr>
        <xdr:cNvPr id="19" name="Freeform 19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76200</xdr:rowOff>
    </xdr:from>
    <xdr:to>
      <xdr:col>4</xdr:col>
      <xdr:colOff>0</xdr:colOff>
      <xdr:row>8</xdr:row>
      <xdr:rowOff>85725</xdr:rowOff>
    </xdr:to>
    <xdr:sp>
      <xdr:nvSpPr>
        <xdr:cNvPr id="20" name="Freeform 20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1" name="Line 21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2" name="Line 22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3" name="Line 23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0</xdr:colOff>
      <xdr:row>9</xdr:row>
      <xdr:rowOff>104775</xdr:rowOff>
    </xdr:to>
    <xdr:sp>
      <xdr:nvSpPr>
        <xdr:cNvPr id="24" name="Freeform 24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76200</xdr:rowOff>
    </xdr:from>
    <xdr:to>
      <xdr:col>4</xdr:col>
      <xdr:colOff>0</xdr:colOff>
      <xdr:row>8</xdr:row>
      <xdr:rowOff>85725</xdr:rowOff>
    </xdr:to>
    <xdr:sp>
      <xdr:nvSpPr>
        <xdr:cNvPr id="25" name="Freeform 25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6" name="Line 26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7" name="Line 27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8" name="Line 28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0</xdr:colOff>
      <xdr:row>9</xdr:row>
      <xdr:rowOff>104775</xdr:rowOff>
    </xdr:to>
    <xdr:sp>
      <xdr:nvSpPr>
        <xdr:cNvPr id="29" name="Freeform 29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76200</xdr:rowOff>
    </xdr:from>
    <xdr:to>
      <xdr:col>4</xdr:col>
      <xdr:colOff>0</xdr:colOff>
      <xdr:row>8</xdr:row>
      <xdr:rowOff>85725</xdr:rowOff>
    </xdr:to>
    <xdr:sp>
      <xdr:nvSpPr>
        <xdr:cNvPr id="30" name="Freeform 30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1" name="Line 31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2" name="Line 32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3" name="Line 33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0</xdr:colOff>
      <xdr:row>9</xdr:row>
      <xdr:rowOff>104775</xdr:rowOff>
    </xdr:to>
    <xdr:sp>
      <xdr:nvSpPr>
        <xdr:cNvPr id="34" name="Freeform 34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76200</xdr:rowOff>
    </xdr:from>
    <xdr:to>
      <xdr:col>4</xdr:col>
      <xdr:colOff>0</xdr:colOff>
      <xdr:row>8</xdr:row>
      <xdr:rowOff>85725</xdr:rowOff>
    </xdr:to>
    <xdr:sp>
      <xdr:nvSpPr>
        <xdr:cNvPr id="35" name="Freeform 35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6" name="Line 36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7" name="Line 37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8" name="Line 38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0</xdr:colOff>
      <xdr:row>9</xdr:row>
      <xdr:rowOff>104775</xdr:rowOff>
    </xdr:to>
    <xdr:sp>
      <xdr:nvSpPr>
        <xdr:cNvPr id="39" name="Freeform 39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76200</xdr:rowOff>
    </xdr:from>
    <xdr:to>
      <xdr:col>4</xdr:col>
      <xdr:colOff>0</xdr:colOff>
      <xdr:row>8</xdr:row>
      <xdr:rowOff>85725</xdr:rowOff>
    </xdr:to>
    <xdr:sp>
      <xdr:nvSpPr>
        <xdr:cNvPr id="40" name="Freeform 40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1" name="Line 41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2" name="Line 42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3" name="Line 43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0</xdr:colOff>
      <xdr:row>9</xdr:row>
      <xdr:rowOff>104775</xdr:rowOff>
    </xdr:to>
    <xdr:sp>
      <xdr:nvSpPr>
        <xdr:cNvPr id="44" name="Freeform 44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76200</xdr:rowOff>
    </xdr:from>
    <xdr:to>
      <xdr:col>4</xdr:col>
      <xdr:colOff>0</xdr:colOff>
      <xdr:row>8</xdr:row>
      <xdr:rowOff>85725</xdr:rowOff>
    </xdr:to>
    <xdr:sp>
      <xdr:nvSpPr>
        <xdr:cNvPr id="45" name="Freeform 45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6" name="Line 46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7" name="Line 47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8" name="Line 48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0</xdr:colOff>
      <xdr:row>9</xdr:row>
      <xdr:rowOff>104775</xdr:rowOff>
    </xdr:to>
    <xdr:sp>
      <xdr:nvSpPr>
        <xdr:cNvPr id="49" name="Freeform 49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76200</xdr:rowOff>
    </xdr:from>
    <xdr:to>
      <xdr:col>4</xdr:col>
      <xdr:colOff>0</xdr:colOff>
      <xdr:row>8</xdr:row>
      <xdr:rowOff>85725</xdr:rowOff>
    </xdr:to>
    <xdr:sp>
      <xdr:nvSpPr>
        <xdr:cNvPr id="50" name="Freeform 50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1" name="Line 51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2" name="Line 52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3" name="Line 53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0</xdr:colOff>
      <xdr:row>9</xdr:row>
      <xdr:rowOff>104775</xdr:rowOff>
    </xdr:to>
    <xdr:sp>
      <xdr:nvSpPr>
        <xdr:cNvPr id="54" name="Freeform 54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76200</xdr:rowOff>
    </xdr:from>
    <xdr:to>
      <xdr:col>4</xdr:col>
      <xdr:colOff>0</xdr:colOff>
      <xdr:row>8</xdr:row>
      <xdr:rowOff>85725</xdr:rowOff>
    </xdr:to>
    <xdr:sp>
      <xdr:nvSpPr>
        <xdr:cNvPr id="55" name="Freeform 55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6" name="Line 56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7" name="Line 57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8" name="Line 58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0</xdr:colOff>
      <xdr:row>9</xdr:row>
      <xdr:rowOff>104775</xdr:rowOff>
    </xdr:to>
    <xdr:sp>
      <xdr:nvSpPr>
        <xdr:cNvPr id="59" name="Freeform 59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76200</xdr:rowOff>
    </xdr:from>
    <xdr:to>
      <xdr:col>4</xdr:col>
      <xdr:colOff>0</xdr:colOff>
      <xdr:row>8</xdr:row>
      <xdr:rowOff>85725</xdr:rowOff>
    </xdr:to>
    <xdr:sp>
      <xdr:nvSpPr>
        <xdr:cNvPr id="60" name="Freeform 60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76200</xdr:rowOff>
    </xdr:from>
    <xdr:to>
      <xdr:col>6</xdr:col>
      <xdr:colOff>0</xdr:colOff>
      <xdr:row>8</xdr:row>
      <xdr:rowOff>85725</xdr:rowOff>
    </xdr:to>
    <xdr:sp>
      <xdr:nvSpPr>
        <xdr:cNvPr id="61" name="Freeform 61"/>
        <xdr:cNvSpPr>
          <a:spLocks/>
        </xdr:cNvSpPr>
      </xdr:nvSpPr>
      <xdr:spPr>
        <a:xfrm>
          <a:off x="3914775" y="9239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76200</xdr:rowOff>
    </xdr:from>
    <xdr:to>
      <xdr:col>6</xdr:col>
      <xdr:colOff>0</xdr:colOff>
      <xdr:row>8</xdr:row>
      <xdr:rowOff>85725</xdr:rowOff>
    </xdr:to>
    <xdr:sp>
      <xdr:nvSpPr>
        <xdr:cNvPr id="62" name="Freeform 62"/>
        <xdr:cNvSpPr>
          <a:spLocks/>
        </xdr:cNvSpPr>
      </xdr:nvSpPr>
      <xdr:spPr>
        <a:xfrm>
          <a:off x="3914775" y="9239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76200</xdr:rowOff>
    </xdr:from>
    <xdr:to>
      <xdr:col>6</xdr:col>
      <xdr:colOff>0</xdr:colOff>
      <xdr:row>8</xdr:row>
      <xdr:rowOff>85725</xdr:rowOff>
    </xdr:to>
    <xdr:sp>
      <xdr:nvSpPr>
        <xdr:cNvPr id="63" name="Freeform 63"/>
        <xdr:cNvSpPr>
          <a:spLocks/>
        </xdr:cNvSpPr>
      </xdr:nvSpPr>
      <xdr:spPr>
        <a:xfrm>
          <a:off x="3914775" y="9239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76200</xdr:rowOff>
    </xdr:from>
    <xdr:to>
      <xdr:col>6</xdr:col>
      <xdr:colOff>0</xdr:colOff>
      <xdr:row>8</xdr:row>
      <xdr:rowOff>85725</xdr:rowOff>
    </xdr:to>
    <xdr:sp>
      <xdr:nvSpPr>
        <xdr:cNvPr id="64" name="Freeform 64"/>
        <xdr:cNvSpPr>
          <a:spLocks/>
        </xdr:cNvSpPr>
      </xdr:nvSpPr>
      <xdr:spPr>
        <a:xfrm>
          <a:off x="3914775" y="9239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76200</xdr:rowOff>
    </xdr:from>
    <xdr:to>
      <xdr:col>6</xdr:col>
      <xdr:colOff>0</xdr:colOff>
      <xdr:row>8</xdr:row>
      <xdr:rowOff>85725</xdr:rowOff>
    </xdr:to>
    <xdr:sp>
      <xdr:nvSpPr>
        <xdr:cNvPr id="65" name="Freeform 65"/>
        <xdr:cNvSpPr>
          <a:spLocks/>
        </xdr:cNvSpPr>
      </xdr:nvSpPr>
      <xdr:spPr>
        <a:xfrm>
          <a:off x="3914775" y="9239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76200</xdr:rowOff>
    </xdr:from>
    <xdr:to>
      <xdr:col>6</xdr:col>
      <xdr:colOff>0</xdr:colOff>
      <xdr:row>8</xdr:row>
      <xdr:rowOff>85725</xdr:rowOff>
    </xdr:to>
    <xdr:sp>
      <xdr:nvSpPr>
        <xdr:cNvPr id="66" name="Freeform 66"/>
        <xdr:cNvSpPr>
          <a:spLocks/>
        </xdr:cNvSpPr>
      </xdr:nvSpPr>
      <xdr:spPr>
        <a:xfrm>
          <a:off x="3914775" y="9239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7" name="Line 67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8" name="Line 68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9" name="Line 69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0</xdr:colOff>
      <xdr:row>9</xdr:row>
      <xdr:rowOff>104775</xdr:rowOff>
    </xdr:to>
    <xdr:sp>
      <xdr:nvSpPr>
        <xdr:cNvPr id="70" name="Freeform 70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76200</xdr:rowOff>
    </xdr:from>
    <xdr:to>
      <xdr:col>4</xdr:col>
      <xdr:colOff>0</xdr:colOff>
      <xdr:row>8</xdr:row>
      <xdr:rowOff>85725</xdr:rowOff>
    </xdr:to>
    <xdr:sp>
      <xdr:nvSpPr>
        <xdr:cNvPr id="71" name="Freeform 71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72" name="Line 72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73" name="Line 73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74" name="Line 74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0</xdr:colOff>
      <xdr:row>9</xdr:row>
      <xdr:rowOff>104775</xdr:rowOff>
    </xdr:to>
    <xdr:sp>
      <xdr:nvSpPr>
        <xdr:cNvPr id="75" name="Freeform 75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76200</xdr:rowOff>
    </xdr:from>
    <xdr:to>
      <xdr:col>4</xdr:col>
      <xdr:colOff>0</xdr:colOff>
      <xdr:row>8</xdr:row>
      <xdr:rowOff>85725</xdr:rowOff>
    </xdr:to>
    <xdr:sp>
      <xdr:nvSpPr>
        <xdr:cNvPr id="76" name="Freeform 76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77" name="Line 77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78" name="Line 78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79" name="Line 79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0</xdr:colOff>
      <xdr:row>9</xdr:row>
      <xdr:rowOff>104775</xdr:rowOff>
    </xdr:to>
    <xdr:sp>
      <xdr:nvSpPr>
        <xdr:cNvPr id="80" name="Freeform 80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76200</xdr:rowOff>
    </xdr:from>
    <xdr:to>
      <xdr:col>4</xdr:col>
      <xdr:colOff>0</xdr:colOff>
      <xdr:row>8</xdr:row>
      <xdr:rowOff>85725</xdr:rowOff>
    </xdr:to>
    <xdr:sp>
      <xdr:nvSpPr>
        <xdr:cNvPr id="81" name="Freeform 81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82" name="Line 82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83" name="Line 83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84" name="Line 84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0</xdr:colOff>
      <xdr:row>9</xdr:row>
      <xdr:rowOff>104775</xdr:rowOff>
    </xdr:to>
    <xdr:sp>
      <xdr:nvSpPr>
        <xdr:cNvPr id="85" name="Freeform 85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76200</xdr:rowOff>
    </xdr:from>
    <xdr:to>
      <xdr:col>4</xdr:col>
      <xdr:colOff>0</xdr:colOff>
      <xdr:row>8</xdr:row>
      <xdr:rowOff>85725</xdr:rowOff>
    </xdr:to>
    <xdr:sp>
      <xdr:nvSpPr>
        <xdr:cNvPr id="86" name="Freeform 86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87" name="Line 87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88" name="Line 88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89" name="Line 89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0</xdr:colOff>
      <xdr:row>9</xdr:row>
      <xdr:rowOff>104775</xdr:rowOff>
    </xdr:to>
    <xdr:sp>
      <xdr:nvSpPr>
        <xdr:cNvPr id="90" name="Freeform 90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76200</xdr:rowOff>
    </xdr:from>
    <xdr:to>
      <xdr:col>4</xdr:col>
      <xdr:colOff>0</xdr:colOff>
      <xdr:row>8</xdr:row>
      <xdr:rowOff>85725</xdr:rowOff>
    </xdr:to>
    <xdr:sp>
      <xdr:nvSpPr>
        <xdr:cNvPr id="91" name="Freeform 91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92" name="Line 92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93" name="Line 93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94" name="Line 94"/>
        <xdr:cNvSpPr>
          <a:spLocks/>
        </xdr:cNvSpPr>
      </xdr:nvSpPr>
      <xdr:spPr>
        <a:xfrm>
          <a:off x="31527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0</xdr:colOff>
      <xdr:row>9</xdr:row>
      <xdr:rowOff>104775</xdr:rowOff>
    </xdr:to>
    <xdr:sp>
      <xdr:nvSpPr>
        <xdr:cNvPr id="95" name="Freeform 95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76200</xdr:rowOff>
    </xdr:from>
    <xdr:to>
      <xdr:col>4</xdr:col>
      <xdr:colOff>0</xdr:colOff>
      <xdr:row>8</xdr:row>
      <xdr:rowOff>85725</xdr:rowOff>
    </xdr:to>
    <xdr:sp>
      <xdr:nvSpPr>
        <xdr:cNvPr id="96" name="Freeform 96"/>
        <xdr:cNvSpPr>
          <a:spLocks/>
        </xdr:cNvSpPr>
      </xdr:nvSpPr>
      <xdr:spPr>
        <a:xfrm>
          <a:off x="3152775" y="9239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76200</xdr:rowOff>
    </xdr:from>
    <xdr:to>
      <xdr:col>6</xdr:col>
      <xdr:colOff>0</xdr:colOff>
      <xdr:row>8</xdr:row>
      <xdr:rowOff>85725</xdr:rowOff>
    </xdr:to>
    <xdr:sp>
      <xdr:nvSpPr>
        <xdr:cNvPr id="97" name="Freeform 97"/>
        <xdr:cNvSpPr>
          <a:spLocks/>
        </xdr:cNvSpPr>
      </xdr:nvSpPr>
      <xdr:spPr>
        <a:xfrm>
          <a:off x="3914775" y="9239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76200</xdr:rowOff>
    </xdr:from>
    <xdr:to>
      <xdr:col>6</xdr:col>
      <xdr:colOff>0</xdr:colOff>
      <xdr:row>8</xdr:row>
      <xdr:rowOff>85725</xdr:rowOff>
    </xdr:to>
    <xdr:sp>
      <xdr:nvSpPr>
        <xdr:cNvPr id="98" name="Freeform 98"/>
        <xdr:cNvSpPr>
          <a:spLocks/>
        </xdr:cNvSpPr>
      </xdr:nvSpPr>
      <xdr:spPr>
        <a:xfrm>
          <a:off x="3914775" y="9239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76200</xdr:rowOff>
    </xdr:from>
    <xdr:to>
      <xdr:col>6</xdr:col>
      <xdr:colOff>0</xdr:colOff>
      <xdr:row>8</xdr:row>
      <xdr:rowOff>85725</xdr:rowOff>
    </xdr:to>
    <xdr:sp>
      <xdr:nvSpPr>
        <xdr:cNvPr id="99" name="Freeform 99"/>
        <xdr:cNvSpPr>
          <a:spLocks/>
        </xdr:cNvSpPr>
      </xdr:nvSpPr>
      <xdr:spPr>
        <a:xfrm>
          <a:off x="3914775" y="9239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76200</xdr:rowOff>
    </xdr:from>
    <xdr:to>
      <xdr:col>6</xdr:col>
      <xdr:colOff>0</xdr:colOff>
      <xdr:row>8</xdr:row>
      <xdr:rowOff>85725</xdr:rowOff>
    </xdr:to>
    <xdr:sp>
      <xdr:nvSpPr>
        <xdr:cNvPr id="100" name="Freeform 100"/>
        <xdr:cNvSpPr>
          <a:spLocks/>
        </xdr:cNvSpPr>
      </xdr:nvSpPr>
      <xdr:spPr>
        <a:xfrm>
          <a:off x="3914775" y="9239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76200</xdr:rowOff>
    </xdr:from>
    <xdr:to>
      <xdr:col>6</xdr:col>
      <xdr:colOff>0</xdr:colOff>
      <xdr:row>8</xdr:row>
      <xdr:rowOff>85725</xdr:rowOff>
    </xdr:to>
    <xdr:sp>
      <xdr:nvSpPr>
        <xdr:cNvPr id="101" name="Freeform 101"/>
        <xdr:cNvSpPr>
          <a:spLocks/>
        </xdr:cNvSpPr>
      </xdr:nvSpPr>
      <xdr:spPr>
        <a:xfrm>
          <a:off x="3914775" y="9239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76200</xdr:rowOff>
    </xdr:from>
    <xdr:to>
      <xdr:col>6</xdr:col>
      <xdr:colOff>0</xdr:colOff>
      <xdr:row>8</xdr:row>
      <xdr:rowOff>85725</xdr:rowOff>
    </xdr:to>
    <xdr:sp>
      <xdr:nvSpPr>
        <xdr:cNvPr id="102" name="Freeform 102"/>
        <xdr:cNvSpPr>
          <a:spLocks/>
        </xdr:cNvSpPr>
      </xdr:nvSpPr>
      <xdr:spPr>
        <a:xfrm>
          <a:off x="3914775" y="9239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85725</xdr:rowOff>
    </xdr:from>
    <xdr:to>
      <xdr:col>9</xdr:col>
      <xdr:colOff>285750</xdr:colOff>
      <xdr:row>2</xdr:row>
      <xdr:rowOff>95250</xdr:rowOff>
    </xdr:to>
    <xdr:sp>
      <xdr:nvSpPr>
        <xdr:cNvPr id="1" name="WordArt 1"/>
        <xdr:cNvSpPr>
          <a:spLocks/>
        </xdr:cNvSpPr>
      </xdr:nvSpPr>
      <xdr:spPr>
        <a:xfrm>
          <a:off x="1743075" y="85725"/>
          <a:ext cx="616267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>
    <xdr:from>
      <xdr:col>2</xdr:col>
      <xdr:colOff>276225</xdr:colOff>
      <xdr:row>4</xdr:row>
      <xdr:rowOff>76200</xdr:rowOff>
    </xdr:from>
    <xdr:to>
      <xdr:col>7</xdr:col>
      <xdr:colOff>304800</xdr:colOff>
      <xdr:row>5</xdr:row>
      <xdr:rowOff>219075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800350" y="790575"/>
          <a:ext cx="3619500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CENTRO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NAVAL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14350"/>
          <a:ext cx="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5.00390625" style="0" customWidth="1"/>
    <col min="2" max="2" width="39.140625" style="0" bestFit="1" customWidth="1"/>
    <col min="3" max="3" width="16.140625" style="0" customWidth="1"/>
    <col min="4" max="4" width="15.8515625" style="0" bestFit="1" customWidth="1"/>
  </cols>
  <sheetData>
    <row r="1" spans="1:4" ht="16.5" thickBot="1">
      <c r="A1" s="20"/>
      <c r="B1" s="24" t="s">
        <v>19</v>
      </c>
      <c r="C1" s="19" t="s">
        <v>20</v>
      </c>
      <c r="D1" s="25" t="s">
        <v>21</v>
      </c>
    </row>
    <row r="2" spans="1:4" ht="18">
      <c r="A2" s="21">
        <v>1</v>
      </c>
      <c r="B2" s="72" t="s">
        <v>31</v>
      </c>
      <c r="C2" s="23"/>
      <c r="D2" s="23"/>
    </row>
    <row r="3" spans="1:4" ht="18">
      <c r="A3" s="21">
        <v>2</v>
      </c>
      <c r="B3" s="72" t="s">
        <v>33</v>
      </c>
      <c r="C3" s="20"/>
      <c r="D3" s="20"/>
    </row>
    <row r="4" spans="1:4" ht="18">
      <c r="A4" s="21">
        <v>3</v>
      </c>
      <c r="B4" s="72" t="s">
        <v>26</v>
      </c>
      <c r="C4" s="20"/>
      <c r="D4" s="20"/>
    </row>
    <row r="5" spans="1:4" ht="18">
      <c r="A5" s="21">
        <v>4</v>
      </c>
      <c r="B5" s="71" t="s">
        <v>35</v>
      </c>
      <c r="C5" s="20"/>
      <c r="D5" s="20"/>
    </row>
    <row r="6" spans="1:4" ht="18">
      <c r="A6" s="21">
        <v>5</v>
      </c>
      <c r="B6" s="72" t="s">
        <v>28</v>
      </c>
      <c r="C6" s="20"/>
      <c r="D6" s="20"/>
    </row>
    <row r="7" spans="1:4" ht="18">
      <c r="A7" s="21">
        <v>6</v>
      </c>
      <c r="B7" s="72" t="s">
        <v>25</v>
      </c>
      <c r="C7" s="20"/>
      <c r="D7" s="20"/>
    </row>
    <row r="8" spans="1:4" ht="18">
      <c r="A8" s="21">
        <v>7</v>
      </c>
      <c r="B8" s="72" t="s">
        <v>24</v>
      </c>
      <c r="C8" s="20"/>
      <c r="D8" s="20"/>
    </row>
    <row r="9" spans="1:4" ht="18">
      <c r="A9" s="21">
        <v>8</v>
      </c>
      <c r="B9" s="71" t="s">
        <v>32</v>
      </c>
      <c r="C9" s="20"/>
      <c r="D9" s="20"/>
    </row>
    <row r="10" spans="1:4" ht="18">
      <c r="A10" s="21">
        <v>9</v>
      </c>
      <c r="B10" s="72" t="s">
        <v>46</v>
      </c>
      <c r="C10" s="20"/>
      <c r="D10" s="20"/>
    </row>
    <row r="11" spans="1:4" ht="18">
      <c r="A11" s="21">
        <v>10</v>
      </c>
      <c r="B11" s="72" t="s">
        <v>53</v>
      </c>
      <c r="C11" s="20"/>
      <c r="D11" s="20"/>
    </row>
    <row r="12" spans="1:4" ht="18">
      <c r="A12" s="21">
        <v>11</v>
      </c>
      <c r="B12" s="72" t="s">
        <v>34</v>
      </c>
      <c r="C12" s="20"/>
      <c r="D12" s="20"/>
    </row>
    <row r="13" spans="1:4" ht="18">
      <c r="A13" s="21">
        <v>12</v>
      </c>
      <c r="B13" s="71" t="s">
        <v>30</v>
      </c>
      <c r="C13" s="20"/>
      <c r="D13" s="20"/>
    </row>
    <row r="14" spans="1:4" ht="18">
      <c r="A14" s="21">
        <v>13</v>
      </c>
      <c r="B14" s="72" t="s">
        <v>27</v>
      </c>
      <c r="C14" s="20"/>
      <c r="D14" s="20"/>
    </row>
    <row r="15" spans="1:4" ht="18">
      <c r="A15" s="21">
        <v>14</v>
      </c>
      <c r="B15" s="72" t="s">
        <v>45</v>
      </c>
      <c r="C15" s="20"/>
      <c r="D15" s="20"/>
    </row>
    <row r="16" spans="1:4" ht="18">
      <c r="A16" s="21">
        <v>15</v>
      </c>
      <c r="B16" s="72" t="s">
        <v>44</v>
      </c>
      <c r="C16" s="20"/>
      <c r="D16" s="20"/>
    </row>
    <row r="17" spans="1:4" ht="18">
      <c r="A17" s="21"/>
      <c r="B17" s="72"/>
      <c r="C17" s="20"/>
      <c r="D17" s="20"/>
    </row>
  </sheetData>
  <sheetProtection/>
  <printOptions horizontalCentered="1"/>
  <pageMargins left="0.7086614173228347" right="0.7086614173228347" top="1.8897637795275593" bottom="0.7480314960629921" header="0.31496062992125984" footer="0.31496062992125984"/>
  <pageSetup horizontalDpi="600" verticalDpi="600" orientation="portrait" paperSize="9" scale="115" r:id="rId1"/>
  <headerFooter>
    <oddHeader>&amp;C&amp;"Arial,Negrita"&amp;18&amp;UUNION DE RUGBY DE BUENOS AIRES&amp;U
SEVEN A SIDE DE RUGBY FEMENINO
CENTRO NAVAL 10-8-2014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A1">
      <selection activeCell="K16" sqref="K16"/>
    </sheetView>
  </sheetViews>
  <sheetFormatPr defaultColWidth="11.421875" defaultRowHeight="12.75"/>
  <cols>
    <col min="1" max="2" width="3.8515625" style="0" bestFit="1" customWidth="1"/>
    <col min="3" max="3" width="4.421875" style="0" customWidth="1"/>
    <col min="4" max="4" width="35.140625" style="0" bestFit="1" customWidth="1"/>
    <col min="5" max="5" width="8.00390625" style="59" customWidth="1"/>
    <col min="6" max="6" width="3.421875" style="0" customWidth="1"/>
    <col min="7" max="7" width="35.140625" style="0" bestFit="1" customWidth="1"/>
    <col min="8" max="8" width="7.7109375" style="59" customWidth="1"/>
    <col min="9" max="9" width="8.7109375" style="11" bestFit="1" customWidth="1"/>
    <col min="10" max="10" width="6.00390625" style="11" bestFit="1" customWidth="1"/>
    <col min="11" max="11" width="21.28125" style="0" bestFit="1" customWidth="1"/>
  </cols>
  <sheetData>
    <row r="1" spans="1:10" ht="24" thickBot="1">
      <c r="A1" s="183" t="s">
        <v>23</v>
      </c>
      <c r="B1" s="184"/>
      <c r="C1" s="184"/>
      <c r="D1" s="184"/>
      <c r="E1" s="184"/>
      <c r="F1" s="184"/>
      <c r="G1" s="184"/>
      <c r="H1" s="184"/>
      <c r="I1" s="184"/>
      <c r="J1" s="185"/>
    </row>
    <row r="2" spans="1:10" ht="18.75" thickBot="1">
      <c r="A2" s="186" t="s">
        <v>73</v>
      </c>
      <c r="B2" s="187"/>
      <c r="C2" s="187"/>
      <c r="D2" s="187"/>
      <c r="E2" s="187"/>
      <c r="F2" s="187"/>
      <c r="G2" s="187"/>
      <c r="H2" s="187"/>
      <c r="I2" s="187"/>
      <c r="J2" s="188"/>
    </row>
    <row r="3" spans="1:10" ht="18">
      <c r="A3" s="177" t="s">
        <v>62</v>
      </c>
      <c r="B3" s="177"/>
      <c r="C3" s="177"/>
      <c r="D3" s="177"/>
      <c r="E3" s="177"/>
      <c r="F3" s="177"/>
      <c r="G3" s="177"/>
      <c r="H3" s="177"/>
      <c r="I3" s="177"/>
      <c r="J3" s="177"/>
    </row>
    <row r="4" ht="12" customHeight="1" thickBot="1"/>
    <row r="5" spans="4:8" ht="15.75" hidden="1">
      <c r="D5" s="182" t="s">
        <v>0</v>
      </c>
      <c r="E5" s="182"/>
      <c r="F5" s="182"/>
      <c r="G5" s="182"/>
      <c r="H5" s="182"/>
    </row>
    <row r="6" spans="4:8" ht="18" hidden="1">
      <c r="D6" s="1">
        <v>1</v>
      </c>
      <c r="E6" s="66"/>
      <c r="F6" s="2">
        <v>2</v>
      </c>
      <c r="G6" s="3">
        <v>3</v>
      </c>
      <c r="H6" s="60">
        <v>4</v>
      </c>
    </row>
    <row r="7" spans="4:8" ht="18" hidden="1">
      <c r="D7" s="76" t="s">
        <v>24</v>
      </c>
      <c r="E7" s="61"/>
      <c r="F7" s="76" t="s">
        <v>26</v>
      </c>
      <c r="G7" s="76" t="s">
        <v>33</v>
      </c>
      <c r="H7" s="76" t="s">
        <v>28</v>
      </c>
    </row>
    <row r="8" spans="4:8" ht="18" hidden="1">
      <c r="D8" s="76" t="s">
        <v>27</v>
      </c>
      <c r="E8" s="62"/>
      <c r="F8" s="76" t="s">
        <v>25</v>
      </c>
      <c r="G8" s="76" t="s">
        <v>64</v>
      </c>
      <c r="H8" s="76" t="s">
        <v>31</v>
      </c>
    </row>
    <row r="9" spans="4:8" ht="18" hidden="1">
      <c r="D9" s="81" t="s">
        <v>53</v>
      </c>
      <c r="E9" s="61"/>
      <c r="F9" s="81" t="s">
        <v>63</v>
      </c>
      <c r="G9" s="81" t="s">
        <v>30</v>
      </c>
      <c r="H9" s="81" t="s">
        <v>34</v>
      </c>
    </row>
    <row r="10" spans="4:8" ht="18.75" hidden="1" thickBot="1">
      <c r="D10" s="76" t="s">
        <v>77</v>
      </c>
      <c r="E10" s="63"/>
      <c r="F10" s="102" t="s">
        <v>32</v>
      </c>
      <c r="G10" s="102"/>
      <c r="H10" s="102" t="s">
        <v>46</v>
      </c>
    </row>
    <row r="11" spans="1:10" ht="16.5" thickBot="1">
      <c r="A11" s="179" t="s">
        <v>11</v>
      </c>
      <c r="B11" s="180"/>
      <c r="C11" s="180"/>
      <c r="D11" s="180"/>
      <c r="E11" s="180"/>
      <c r="F11" s="180"/>
      <c r="G11" s="180"/>
      <c r="H11" s="180"/>
      <c r="I11" s="180"/>
      <c r="J11" s="181"/>
    </row>
    <row r="12" spans="1:10" ht="18.75" thickBot="1">
      <c r="A12" s="178" t="s">
        <v>1</v>
      </c>
      <c r="B12" s="178"/>
      <c r="C12" s="27" t="s">
        <v>2</v>
      </c>
      <c r="D12" s="28" t="s">
        <v>7</v>
      </c>
      <c r="E12" s="67" t="s">
        <v>8</v>
      </c>
      <c r="F12" s="29" t="s">
        <v>3</v>
      </c>
      <c r="G12" s="28" t="s">
        <v>7</v>
      </c>
      <c r="H12" s="64" t="s">
        <v>8</v>
      </c>
      <c r="I12" s="13" t="s">
        <v>9</v>
      </c>
      <c r="J12" s="12" t="s">
        <v>10</v>
      </c>
    </row>
    <row r="13" spans="1:10" ht="18.75" thickBot="1">
      <c r="A13" s="22">
        <v>10</v>
      </c>
      <c r="B13" s="26" t="s">
        <v>4</v>
      </c>
      <c r="C13" s="4">
        <v>1</v>
      </c>
      <c r="D13" s="69" t="str">
        <f>D8</f>
        <v>SITAS</v>
      </c>
      <c r="E13" s="65">
        <v>36</v>
      </c>
      <c r="F13" s="31" t="s">
        <v>3</v>
      </c>
      <c r="G13" s="58" t="str">
        <f>D9</f>
        <v>Lanus</v>
      </c>
      <c r="H13" s="65">
        <v>0</v>
      </c>
      <c r="I13" s="4">
        <v>1</v>
      </c>
      <c r="J13" s="30"/>
    </row>
    <row r="14" spans="1:10" ht="18.75" thickBot="1">
      <c r="A14" s="22">
        <v>10</v>
      </c>
      <c r="B14" s="26" t="s">
        <v>4</v>
      </c>
      <c r="C14" s="5">
        <v>2</v>
      </c>
      <c r="D14" s="69" t="str">
        <f>G8</f>
        <v>U de la Plata</v>
      </c>
      <c r="E14" s="65">
        <v>15</v>
      </c>
      <c r="F14" s="31" t="s">
        <v>3</v>
      </c>
      <c r="G14" s="58" t="str">
        <f>G9</f>
        <v>San Miguel</v>
      </c>
      <c r="H14" s="65">
        <v>7</v>
      </c>
      <c r="I14" s="4">
        <v>2</v>
      </c>
      <c r="J14" s="30"/>
    </row>
    <row r="15" spans="1:10" ht="18.75" thickBot="1">
      <c r="A15" s="22">
        <v>10</v>
      </c>
      <c r="B15" s="26" t="s">
        <v>5</v>
      </c>
      <c r="C15" s="4">
        <v>3</v>
      </c>
      <c r="D15" s="69" t="str">
        <f>D7</f>
        <v>La Plata A</v>
      </c>
      <c r="E15" s="65">
        <v>50</v>
      </c>
      <c r="F15" s="31" t="s">
        <v>3</v>
      </c>
      <c r="G15" s="58" t="str">
        <f>D10</f>
        <v>T F de Baradero</v>
      </c>
      <c r="H15" s="65">
        <v>0</v>
      </c>
      <c r="I15" s="4">
        <v>1</v>
      </c>
      <c r="J15" s="30"/>
    </row>
    <row r="16" spans="1:10" ht="18.75" thickBot="1">
      <c r="A16" s="117"/>
      <c r="B16" s="118"/>
      <c r="C16" s="119"/>
      <c r="D16" s="120"/>
      <c r="E16" s="121"/>
      <c r="F16" s="122"/>
      <c r="G16" s="123"/>
      <c r="H16" s="121"/>
      <c r="I16" s="119"/>
      <c r="J16" s="124"/>
    </row>
    <row r="17" spans="1:10" ht="18.75" thickBot="1">
      <c r="A17" s="22">
        <v>10</v>
      </c>
      <c r="B17" s="26" t="s">
        <v>6</v>
      </c>
      <c r="C17" s="4">
        <v>5</v>
      </c>
      <c r="D17" s="69" t="str">
        <f>F8</f>
        <v>G y E de Ituzaingo</v>
      </c>
      <c r="E17" s="65">
        <v>22</v>
      </c>
      <c r="F17" s="31" t="s">
        <v>3</v>
      </c>
      <c r="G17" s="58" t="str">
        <f>F9</f>
        <v>Daom</v>
      </c>
      <c r="H17" s="65">
        <v>0</v>
      </c>
      <c r="I17" s="4">
        <v>2</v>
      </c>
      <c r="J17" s="30"/>
    </row>
    <row r="18" spans="1:10" ht="18.75" thickBot="1">
      <c r="A18" s="125">
        <v>10</v>
      </c>
      <c r="B18" s="126" t="s">
        <v>6</v>
      </c>
      <c r="C18" s="127">
        <v>6</v>
      </c>
      <c r="D18" s="128" t="str">
        <f>H8</f>
        <v>Atl. San Andres</v>
      </c>
      <c r="E18" s="65" t="s">
        <v>91</v>
      </c>
      <c r="F18" s="31" t="s">
        <v>3</v>
      </c>
      <c r="G18" s="72" t="str">
        <f>H9</f>
        <v>Las Heras</v>
      </c>
      <c r="H18" s="65" t="s">
        <v>90</v>
      </c>
      <c r="I18" s="127"/>
      <c r="J18" s="129"/>
    </row>
    <row r="19" spans="1:10" ht="18.75" thickBot="1">
      <c r="A19" s="91">
        <v>11</v>
      </c>
      <c r="B19" s="92" t="s">
        <v>4</v>
      </c>
      <c r="C19" s="93">
        <v>7</v>
      </c>
      <c r="D19" s="94" t="str">
        <f>F7</f>
        <v>Centro Naval</v>
      </c>
      <c r="E19" s="65">
        <v>45</v>
      </c>
      <c r="F19" s="31" t="s">
        <v>3</v>
      </c>
      <c r="G19" s="95" t="str">
        <f>F10</f>
        <v>La Plata B</v>
      </c>
      <c r="H19" s="65">
        <v>0</v>
      </c>
      <c r="I19" s="93">
        <v>1</v>
      </c>
      <c r="J19" s="96"/>
    </row>
    <row r="20" spans="1:10" ht="18.75" thickBot="1">
      <c r="A20" s="22">
        <v>11</v>
      </c>
      <c r="B20" s="26" t="s">
        <v>4</v>
      </c>
      <c r="C20" s="5">
        <v>8</v>
      </c>
      <c r="D20" s="69" t="str">
        <f>H7</f>
        <v>Ezeiza</v>
      </c>
      <c r="E20" s="65">
        <v>36</v>
      </c>
      <c r="F20" s="31" t="s">
        <v>3</v>
      </c>
      <c r="G20" s="58" t="str">
        <f>H10</f>
        <v>La Plata C</v>
      </c>
      <c r="H20" s="65">
        <v>0</v>
      </c>
      <c r="I20" s="4">
        <v>2</v>
      </c>
      <c r="J20" s="30"/>
    </row>
    <row r="21" spans="1:10" ht="18.75" thickBot="1">
      <c r="A21" s="22">
        <v>11</v>
      </c>
      <c r="B21" s="26" t="s">
        <v>5</v>
      </c>
      <c r="C21" s="4">
        <v>9</v>
      </c>
      <c r="D21" s="69" t="str">
        <f>D7</f>
        <v>La Plata A</v>
      </c>
      <c r="E21" s="65">
        <v>26</v>
      </c>
      <c r="F21" s="31" t="s">
        <v>3</v>
      </c>
      <c r="G21" s="58" t="str">
        <f>D9</f>
        <v>Lanus</v>
      </c>
      <c r="H21" s="65">
        <v>0</v>
      </c>
      <c r="I21" s="4">
        <v>1</v>
      </c>
      <c r="J21" s="30"/>
    </row>
    <row r="22" spans="1:10" ht="18.75" thickBot="1">
      <c r="A22" s="22">
        <v>11</v>
      </c>
      <c r="B22" s="26" t="s">
        <v>5</v>
      </c>
      <c r="C22" s="5">
        <v>10</v>
      </c>
      <c r="D22" s="69" t="str">
        <f>G7</f>
        <v>Berazategui</v>
      </c>
      <c r="E22" s="65">
        <v>7</v>
      </c>
      <c r="F22" s="31" t="s">
        <v>3</v>
      </c>
      <c r="G22" s="58" t="str">
        <f>G9</f>
        <v>San Miguel</v>
      </c>
      <c r="H22" s="65">
        <v>5</v>
      </c>
      <c r="I22" s="4">
        <v>2</v>
      </c>
      <c r="J22" s="30"/>
    </row>
    <row r="23" spans="1:10" ht="18.75" thickBot="1">
      <c r="A23" s="22">
        <v>11</v>
      </c>
      <c r="B23" s="26" t="s">
        <v>6</v>
      </c>
      <c r="C23" s="4">
        <v>11</v>
      </c>
      <c r="D23" s="69" t="str">
        <f>D8</f>
        <v>SITAS</v>
      </c>
      <c r="E23" s="65">
        <v>34</v>
      </c>
      <c r="F23" s="31" t="s">
        <v>3</v>
      </c>
      <c r="G23" s="58" t="str">
        <f>D10</f>
        <v>T F de Baradero</v>
      </c>
      <c r="H23" s="65">
        <v>0</v>
      </c>
      <c r="I23" s="4">
        <v>1</v>
      </c>
      <c r="J23" s="30"/>
    </row>
    <row r="24" spans="1:10" ht="18.75" thickBot="1">
      <c r="A24" s="117"/>
      <c r="B24" s="118"/>
      <c r="C24" s="119"/>
      <c r="D24" s="120"/>
      <c r="E24" s="121"/>
      <c r="F24" s="122"/>
      <c r="G24" s="123"/>
      <c r="H24" s="121"/>
      <c r="I24" s="119"/>
      <c r="J24" s="124"/>
    </row>
    <row r="25" spans="1:10" ht="18.75" thickBot="1">
      <c r="A25" s="91">
        <v>12</v>
      </c>
      <c r="B25" s="92" t="s">
        <v>4</v>
      </c>
      <c r="C25" s="93">
        <v>13</v>
      </c>
      <c r="D25" s="94" t="str">
        <f>F7</f>
        <v>Centro Naval</v>
      </c>
      <c r="E25" s="65">
        <v>37</v>
      </c>
      <c r="F25" s="31" t="s">
        <v>3</v>
      </c>
      <c r="G25" s="95" t="str">
        <f>F9</f>
        <v>Daom</v>
      </c>
      <c r="H25" s="65">
        <v>0</v>
      </c>
      <c r="I25" s="93">
        <v>1</v>
      </c>
      <c r="J25" s="96"/>
    </row>
    <row r="26" spans="1:10" ht="18.75" thickBot="1">
      <c r="A26" s="22">
        <v>12</v>
      </c>
      <c r="B26" s="26" t="s">
        <v>4</v>
      </c>
      <c r="C26" s="5">
        <v>14</v>
      </c>
      <c r="D26" s="69" t="str">
        <f>H7</f>
        <v>Ezeiza</v>
      </c>
      <c r="E26" s="65" t="s">
        <v>91</v>
      </c>
      <c r="F26" s="31" t="s">
        <v>3</v>
      </c>
      <c r="G26" s="58" t="str">
        <f>H9</f>
        <v>Las Heras</v>
      </c>
      <c r="H26" s="65" t="s">
        <v>90</v>
      </c>
      <c r="I26" s="4">
        <v>2</v>
      </c>
      <c r="J26" s="30"/>
    </row>
    <row r="27" spans="1:10" ht="18.75" thickBot="1">
      <c r="A27" s="22">
        <v>12</v>
      </c>
      <c r="B27" s="26" t="s">
        <v>5</v>
      </c>
      <c r="C27" s="4">
        <v>15</v>
      </c>
      <c r="D27" s="69" t="str">
        <f>F8</f>
        <v>G y E de Ituzaingo</v>
      </c>
      <c r="E27" s="65">
        <v>17</v>
      </c>
      <c r="F27" s="31" t="s">
        <v>3</v>
      </c>
      <c r="G27" s="58" t="str">
        <f>F10</f>
        <v>La Plata B</v>
      </c>
      <c r="H27" s="65">
        <v>0</v>
      </c>
      <c r="I27" s="4">
        <v>1</v>
      </c>
      <c r="J27" s="30"/>
    </row>
    <row r="28" spans="1:10" ht="18.75" thickBot="1">
      <c r="A28" s="125">
        <v>12</v>
      </c>
      <c r="B28" s="126" t="s">
        <v>5</v>
      </c>
      <c r="C28" s="127">
        <v>16</v>
      </c>
      <c r="D28" s="128" t="str">
        <f>H8</f>
        <v>Atl. San Andres</v>
      </c>
      <c r="E28" s="65">
        <v>10</v>
      </c>
      <c r="F28" s="31" t="s">
        <v>3</v>
      </c>
      <c r="G28" s="72" t="str">
        <f>H10</f>
        <v>La Plata C</v>
      </c>
      <c r="H28" s="65">
        <v>0</v>
      </c>
      <c r="I28" s="127">
        <v>2</v>
      </c>
      <c r="J28" s="129"/>
    </row>
    <row r="29" spans="1:10" ht="18.75" thickBot="1">
      <c r="A29" s="22">
        <v>12</v>
      </c>
      <c r="B29" s="26" t="s">
        <v>6</v>
      </c>
      <c r="C29" s="4">
        <v>17</v>
      </c>
      <c r="D29" s="69" t="str">
        <f>D7</f>
        <v>La Plata A</v>
      </c>
      <c r="E29" s="65">
        <v>12</v>
      </c>
      <c r="F29" s="31" t="s">
        <v>3</v>
      </c>
      <c r="G29" s="58" t="str">
        <f>D8</f>
        <v>SITAS</v>
      </c>
      <c r="H29" s="65">
        <v>22</v>
      </c>
      <c r="I29" s="4">
        <v>1</v>
      </c>
      <c r="J29" s="30"/>
    </row>
    <row r="30" spans="1:10" ht="18.75" thickBot="1">
      <c r="A30" s="22">
        <v>12</v>
      </c>
      <c r="B30" s="26" t="s">
        <v>6</v>
      </c>
      <c r="C30" s="5">
        <v>18</v>
      </c>
      <c r="D30" s="69" t="str">
        <f>G7</f>
        <v>Berazategui</v>
      </c>
      <c r="E30" s="65">
        <v>0</v>
      </c>
      <c r="F30" s="31" t="s">
        <v>3</v>
      </c>
      <c r="G30" s="58" t="str">
        <f>G8</f>
        <v>U de la Plata</v>
      </c>
      <c r="H30" s="65">
        <v>20</v>
      </c>
      <c r="I30" s="4">
        <v>2</v>
      </c>
      <c r="J30" s="30"/>
    </row>
    <row r="31" spans="1:10" ht="18.75" thickBot="1">
      <c r="A31" s="22">
        <v>13</v>
      </c>
      <c r="B31" s="26" t="s">
        <v>4</v>
      </c>
      <c r="C31" s="4">
        <v>19</v>
      </c>
      <c r="D31" s="69" t="str">
        <f>D9</f>
        <v>Lanus</v>
      </c>
      <c r="E31" s="65">
        <v>37</v>
      </c>
      <c r="F31" s="31" t="s">
        <v>3</v>
      </c>
      <c r="G31" s="58" t="str">
        <f>D10</f>
        <v>T F de Baradero</v>
      </c>
      <c r="H31" s="65">
        <v>0</v>
      </c>
      <c r="I31" s="4">
        <v>1</v>
      </c>
      <c r="J31" s="30"/>
    </row>
    <row r="32" spans="1:10" ht="18.75" thickBot="1">
      <c r="A32" s="117"/>
      <c r="B32" s="118"/>
      <c r="C32" s="119"/>
      <c r="D32" s="120"/>
      <c r="E32" s="121"/>
      <c r="F32" s="122"/>
      <c r="G32" s="123"/>
      <c r="H32" s="121"/>
      <c r="I32" s="119"/>
      <c r="J32" s="124"/>
    </row>
    <row r="33" spans="1:10" ht="18.75" thickBot="1">
      <c r="A33" s="91">
        <v>13</v>
      </c>
      <c r="B33" s="92" t="s">
        <v>5</v>
      </c>
      <c r="C33" s="93">
        <v>21</v>
      </c>
      <c r="D33" s="94" t="str">
        <f>F7</f>
        <v>Centro Naval</v>
      </c>
      <c r="E33" s="65">
        <v>17</v>
      </c>
      <c r="F33" s="31" t="s">
        <v>3</v>
      </c>
      <c r="G33" s="95" t="str">
        <f>F8</f>
        <v>G y E de Ituzaingo</v>
      </c>
      <c r="H33" s="65">
        <v>0</v>
      </c>
      <c r="I33" s="93">
        <v>1</v>
      </c>
      <c r="J33" s="96"/>
    </row>
    <row r="34" spans="1:10" ht="18.75" thickBot="1">
      <c r="A34" s="125">
        <v>13</v>
      </c>
      <c r="B34" s="126" t="s">
        <v>5</v>
      </c>
      <c r="C34" s="127">
        <v>22</v>
      </c>
      <c r="D34" s="128" t="str">
        <f>H7</f>
        <v>Ezeiza</v>
      </c>
      <c r="E34" s="65">
        <v>22</v>
      </c>
      <c r="F34" s="31" t="s">
        <v>3</v>
      </c>
      <c r="G34" s="72" t="str">
        <f>H8</f>
        <v>Atl. San Andres</v>
      </c>
      <c r="H34" s="65">
        <v>10</v>
      </c>
      <c r="I34" s="127">
        <v>2</v>
      </c>
      <c r="J34" s="129"/>
    </row>
    <row r="35" spans="1:10" ht="18.75" thickBot="1">
      <c r="A35" s="22">
        <v>13</v>
      </c>
      <c r="B35" s="26" t="s">
        <v>6</v>
      </c>
      <c r="C35" s="4">
        <v>23</v>
      </c>
      <c r="D35" s="69" t="str">
        <f>F9</f>
        <v>Daom</v>
      </c>
      <c r="E35" s="65">
        <v>21</v>
      </c>
      <c r="F35" s="31" t="s">
        <v>3</v>
      </c>
      <c r="G35" s="58" t="str">
        <f>F10</f>
        <v>La Plata B</v>
      </c>
      <c r="H35" s="65">
        <v>17</v>
      </c>
      <c r="I35" s="4">
        <v>1</v>
      </c>
      <c r="J35" s="30"/>
    </row>
    <row r="36" spans="1:10" ht="18.75" thickBot="1">
      <c r="A36" s="37">
        <v>13</v>
      </c>
      <c r="B36" s="38" t="s">
        <v>6</v>
      </c>
      <c r="C36" s="9">
        <v>24</v>
      </c>
      <c r="D36" s="70" t="str">
        <f>H9</f>
        <v>Las Heras</v>
      </c>
      <c r="E36" s="65" t="s">
        <v>90</v>
      </c>
      <c r="F36" s="39" t="s">
        <v>3</v>
      </c>
      <c r="G36" s="68" t="str">
        <f>H10</f>
        <v>La Plata C</v>
      </c>
      <c r="H36" s="65" t="s">
        <v>91</v>
      </c>
      <c r="I36" s="4">
        <v>2</v>
      </c>
      <c r="J36" s="40"/>
    </row>
    <row r="37" spans="1:11" ht="18.75" thickBot="1">
      <c r="A37" s="32" t="s">
        <v>52</v>
      </c>
      <c r="B37" s="33" t="s">
        <v>22</v>
      </c>
      <c r="C37" s="7">
        <v>25</v>
      </c>
      <c r="D37" s="34" t="s">
        <v>95</v>
      </c>
      <c r="E37" s="65" t="s">
        <v>90</v>
      </c>
      <c r="F37" s="35" t="s">
        <v>3</v>
      </c>
      <c r="G37" s="36" t="s">
        <v>94</v>
      </c>
      <c r="H37" s="65" t="s">
        <v>91</v>
      </c>
      <c r="I37" s="4">
        <v>1</v>
      </c>
      <c r="J37" s="166" t="s">
        <v>61</v>
      </c>
      <c r="K37" s="6"/>
    </row>
    <row r="38" spans="1:11" ht="18.75" thickBot="1">
      <c r="A38" s="43" t="s">
        <v>52</v>
      </c>
      <c r="B38" s="38" t="s">
        <v>22</v>
      </c>
      <c r="C38" s="8">
        <v>26</v>
      </c>
      <c r="D38" s="44" t="s">
        <v>93</v>
      </c>
      <c r="E38" s="65">
        <v>0</v>
      </c>
      <c r="F38" s="45" t="s">
        <v>106</v>
      </c>
      <c r="G38" s="46" t="s">
        <v>103</v>
      </c>
      <c r="H38" s="65">
        <v>27</v>
      </c>
      <c r="I38" s="4">
        <v>2</v>
      </c>
      <c r="J38" s="166" t="s">
        <v>61</v>
      </c>
      <c r="K38" s="6"/>
    </row>
    <row r="39" spans="1:11" ht="18.75" thickBot="1">
      <c r="A39" s="32" t="s">
        <v>52</v>
      </c>
      <c r="B39" s="33" t="s">
        <v>51</v>
      </c>
      <c r="C39" s="7">
        <v>27</v>
      </c>
      <c r="D39" s="41" t="s">
        <v>99</v>
      </c>
      <c r="E39" s="65">
        <v>5</v>
      </c>
      <c r="F39" s="35" t="s">
        <v>3</v>
      </c>
      <c r="G39" s="42" t="s">
        <v>105</v>
      </c>
      <c r="H39" s="65">
        <v>31</v>
      </c>
      <c r="I39" s="4">
        <v>1</v>
      </c>
      <c r="J39" s="90" t="s">
        <v>84</v>
      </c>
      <c r="K39" s="6"/>
    </row>
    <row r="40" spans="1:11" ht="18.75" thickBot="1">
      <c r="A40" s="43" t="s">
        <v>52</v>
      </c>
      <c r="B40" s="38" t="s">
        <v>51</v>
      </c>
      <c r="C40" s="9">
        <v>28</v>
      </c>
      <c r="D40" s="47" t="s">
        <v>98</v>
      </c>
      <c r="E40" s="65">
        <v>0</v>
      </c>
      <c r="F40" s="45">
        <v>26</v>
      </c>
      <c r="G40" s="48" t="s">
        <v>104</v>
      </c>
      <c r="H40" s="65">
        <v>12</v>
      </c>
      <c r="I40" s="4">
        <v>2</v>
      </c>
      <c r="J40" s="90" t="s">
        <v>84</v>
      </c>
      <c r="K40" s="6"/>
    </row>
    <row r="41" spans="1:11" ht="18.75" thickBot="1">
      <c r="A41" s="49" t="s">
        <v>50</v>
      </c>
      <c r="B41" s="50" t="s">
        <v>22</v>
      </c>
      <c r="C41" s="51">
        <v>29</v>
      </c>
      <c r="D41" s="52" t="s">
        <v>92</v>
      </c>
      <c r="E41" s="65">
        <v>0</v>
      </c>
      <c r="F41" s="53" t="s">
        <v>3</v>
      </c>
      <c r="G41" s="54" t="s">
        <v>102</v>
      </c>
      <c r="H41" s="65">
        <v>27</v>
      </c>
      <c r="I41" s="55">
        <v>1</v>
      </c>
      <c r="J41" s="166" t="s">
        <v>61</v>
      </c>
      <c r="K41" s="6"/>
    </row>
    <row r="42" spans="1:11" ht="18.75" thickBot="1">
      <c r="A42" s="49" t="s">
        <v>50</v>
      </c>
      <c r="B42" s="50" t="s">
        <v>51</v>
      </c>
      <c r="C42" s="51">
        <v>30</v>
      </c>
      <c r="D42" s="56" t="s">
        <v>97</v>
      </c>
      <c r="E42" s="65">
        <v>12</v>
      </c>
      <c r="F42" s="53" t="s">
        <v>3</v>
      </c>
      <c r="G42" s="57" t="s">
        <v>101</v>
      </c>
      <c r="H42" s="65">
        <v>0</v>
      </c>
      <c r="I42" s="55">
        <v>2</v>
      </c>
      <c r="J42" s="90" t="s">
        <v>84</v>
      </c>
      <c r="K42" s="6"/>
    </row>
    <row r="43" spans="1:10" ht="18.75" thickBot="1">
      <c r="A43" s="49" t="s">
        <v>82</v>
      </c>
      <c r="B43" s="50" t="s">
        <v>83</v>
      </c>
      <c r="C43" s="51">
        <v>31</v>
      </c>
      <c r="D43" s="56" t="s">
        <v>96</v>
      </c>
      <c r="E43" s="65">
        <v>5</v>
      </c>
      <c r="F43" s="53" t="s">
        <v>3</v>
      </c>
      <c r="G43" s="57" t="s">
        <v>100</v>
      </c>
      <c r="H43" s="65">
        <v>19</v>
      </c>
      <c r="I43" s="55">
        <v>1</v>
      </c>
      <c r="J43" s="90" t="s">
        <v>84</v>
      </c>
    </row>
    <row r="44" spans="4:7" ht="18.75" thickBot="1">
      <c r="D44" s="177" t="s">
        <v>85</v>
      </c>
      <c r="E44" s="177"/>
      <c r="F44" s="177"/>
      <c r="G44" s="177"/>
    </row>
    <row r="45" spans="1:10" ht="18" customHeight="1">
      <c r="A45" s="171" t="s">
        <v>62</v>
      </c>
      <c r="B45" s="172"/>
      <c r="C45" s="172"/>
      <c r="D45" s="172"/>
      <c r="E45" s="172"/>
      <c r="F45" s="172"/>
      <c r="G45" s="172"/>
      <c r="H45" s="172"/>
      <c r="I45" s="172"/>
      <c r="J45" s="173"/>
    </row>
    <row r="46" spans="1:10" ht="18" customHeight="1" thickBot="1">
      <c r="A46" s="174"/>
      <c r="B46" s="175"/>
      <c r="C46" s="175"/>
      <c r="D46" s="175"/>
      <c r="E46" s="175"/>
      <c r="F46" s="175"/>
      <c r="G46" s="175"/>
      <c r="H46" s="175"/>
      <c r="I46" s="175"/>
      <c r="J46" s="176"/>
    </row>
  </sheetData>
  <sheetProtection/>
  <mergeCells count="8">
    <mergeCell ref="A45:J46"/>
    <mergeCell ref="D44:G44"/>
    <mergeCell ref="A12:B12"/>
    <mergeCell ref="A11:J11"/>
    <mergeCell ref="D5:H5"/>
    <mergeCell ref="A1:J1"/>
    <mergeCell ref="A2:J2"/>
    <mergeCell ref="A3:J3"/>
  </mergeCells>
  <printOptions horizontalCentered="1"/>
  <pageMargins left="0.4724409448818898" right="0.5511811023622047" top="0.7480314960629921" bottom="0.984251968503937" header="0" footer="0"/>
  <pageSetup fitToHeight="1" fitToWidth="1" horizontalDpi="1200" verticalDpi="1200" orientation="portrait" scale="82" r:id="rId2"/>
  <headerFooter alignWithMargins="0">
    <oddHeader>&amp;C&amp;"Arial,Negrita"&amp;16UNIÓN DE RUGBY DE BUENOS AIRES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68"/>
  <sheetViews>
    <sheetView showGridLines="0" zoomScale="90" zoomScaleNormal="90" zoomScalePageLayoutView="0" workbookViewId="0" topLeftCell="A1">
      <selection activeCell="F11" sqref="F11"/>
    </sheetView>
  </sheetViews>
  <sheetFormatPr defaultColWidth="11.421875" defaultRowHeight="12.75"/>
  <cols>
    <col min="1" max="1" width="23.421875" style="0" customWidth="1"/>
    <col min="2" max="2" width="14.421875" style="0" customWidth="1"/>
    <col min="3" max="3" width="8.7109375" style="0" customWidth="1"/>
    <col min="4" max="4" width="14.140625" style="0" customWidth="1"/>
    <col min="5" max="5" width="10.7109375" style="0" customWidth="1"/>
    <col min="6" max="6" width="9.28125" style="0" customWidth="1"/>
    <col min="7" max="7" width="11.00390625" style="0" customWidth="1"/>
    <col min="8" max="8" width="13.140625" style="0" customWidth="1"/>
    <col min="9" max="9" width="9.421875" style="0" customWidth="1"/>
    <col min="10" max="10" width="10.00390625" style="0" customWidth="1"/>
    <col min="11" max="11" width="16.140625" style="0" bestFit="1" customWidth="1"/>
  </cols>
  <sheetData>
    <row r="4" spans="1:11" ht="18">
      <c r="A4" s="191" t="s">
        <v>74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6" spans="1:11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ht="13.5" thickBot="1"/>
    <row r="8" spans="1:13" s="143" customFormat="1" ht="13.5" thickBot="1">
      <c r="A8" s="144"/>
      <c r="B8" s="144"/>
      <c r="C8" s="144"/>
      <c r="D8" s="192" t="s">
        <v>7</v>
      </c>
      <c r="E8" s="193"/>
      <c r="F8" s="145" t="s">
        <v>12</v>
      </c>
      <c r="G8" s="192" t="s">
        <v>7</v>
      </c>
      <c r="H8" s="193"/>
      <c r="I8" s="145" t="s">
        <v>12</v>
      </c>
      <c r="J8" s="73"/>
      <c r="K8" s="73"/>
      <c r="L8" s="73"/>
      <c r="M8" s="73"/>
    </row>
    <row r="9" spans="1:13" s="143" customFormat="1" ht="18.75" thickBot="1">
      <c r="A9" s="190" t="s">
        <v>78</v>
      </c>
      <c r="B9" s="190"/>
      <c r="C9" s="144"/>
      <c r="D9" s="146" t="str">
        <f>A10</f>
        <v>La Plata A</v>
      </c>
      <c r="E9" s="147"/>
      <c r="F9" s="148">
        <v>12</v>
      </c>
      <c r="G9" s="149" t="str">
        <f>A11</f>
        <v>SITAS</v>
      </c>
      <c r="H9" s="147"/>
      <c r="I9" s="148">
        <v>22</v>
      </c>
      <c r="J9" s="73"/>
      <c r="K9" s="73"/>
      <c r="L9" s="73"/>
      <c r="M9" s="73"/>
    </row>
    <row r="10" spans="1:13" s="143" customFormat="1" ht="15.75" thickBot="1">
      <c r="A10" s="189" t="s">
        <v>24</v>
      </c>
      <c r="B10" s="189"/>
      <c r="C10" s="150"/>
      <c r="D10" s="146" t="str">
        <f>A12</f>
        <v>Lanus</v>
      </c>
      <c r="E10" s="147"/>
      <c r="F10" s="151">
        <v>37</v>
      </c>
      <c r="G10" s="149" t="str">
        <f>A13</f>
        <v>T.F. de Baradero</v>
      </c>
      <c r="H10" s="147"/>
      <c r="I10" s="148">
        <v>0</v>
      </c>
      <c r="J10" s="73"/>
      <c r="K10" s="73"/>
      <c r="L10" s="73"/>
      <c r="M10" s="73"/>
    </row>
    <row r="11" spans="1:13" s="143" customFormat="1" ht="15.75" thickBot="1">
      <c r="A11" s="189" t="s">
        <v>27</v>
      </c>
      <c r="B11" s="189"/>
      <c r="C11" s="150"/>
      <c r="D11" s="152" t="str">
        <f>A10</f>
        <v>La Plata A</v>
      </c>
      <c r="E11" s="153"/>
      <c r="F11" s="148">
        <v>26</v>
      </c>
      <c r="G11" s="154" t="str">
        <f>A12</f>
        <v>Lanus</v>
      </c>
      <c r="H11" s="153"/>
      <c r="I11" s="151">
        <v>0</v>
      </c>
      <c r="J11" s="73"/>
      <c r="K11" s="73"/>
      <c r="L11" s="73"/>
      <c r="M11" s="73"/>
    </row>
    <row r="12" spans="1:13" s="143" customFormat="1" ht="15.75" thickBot="1">
      <c r="A12" s="189" t="s">
        <v>53</v>
      </c>
      <c r="B12" s="189"/>
      <c r="C12" s="150"/>
      <c r="D12" s="146" t="str">
        <f>A11</f>
        <v>SITAS</v>
      </c>
      <c r="E12" s="147"/>
      <c r="F12" s="148">
        <v>34</v>
      </c>
      <c r="G12" s="149" t="str">
        <f>A13</f>
        <v>T.F. de Baradero</v>
      </c>
      <c r="H12" s="147"/>
      <c r="I12" s="151">
        <v>0</v>
      </c>
      <c r="J12" s="73"/>
      <c r="K12" s="73"/>
      <c r="L12" s="73"/>
      <c r="M12" s="73"/>
    </row>
    <row r="13" spans="1:13" s="143" customFormat="1" ht="15.75" thickBot="1">
      <c r="A13" s="189" t="s">
        <v>89</v>
      </c>
      <c r="B13" s="189"/>
      <c r="C13" s="150"/>
      <c r="D13" s="146" t="str">
        <f>A10</f>
        <v>La Plata A</v>
      </c>
      <c r="E13" s="147"/>
      <c r="F13" s="148">
        <v>50</v>
      </c>
      <c r="G13" s="146" t="str">
        <f>A13</f>
        <v>T.F. de Baradero</v>
      </c>
      <c r="H13" s="147"/>
      <c r="I13" s="151">
        <v>0</v>
      </c>
      <c r="J13" s="73"/>
      <c r="K13" s="73"/>
      <c r="L13" s="73"/>
      <c r="M13" s="73"/>
    </row>
    <row r="14" spans="1:13" s="143" customFormat="1" ht="18" customHeight="1" thickBot="1">
      <c r="A14" s="155"/>
      <c r="B14" s="155"/>
      <c r="C14" s="150"/>
      <c r="D14" s="146" t="str">
        <f>A11</f>
        <v>SITAS</v>
      </c>
      <c r="E14" s="147"/>
      <c r="F14" s="148">
        <v>36</v>
      </c>
      <c r="G14" s="149" t="str">
        <f>A12</f>
        <v>Lanus</v>
      </c>
      <c r="H14" s="147"/>
      <c r="I14" s="151">
        <v>0</v>
      </c>
      <c r="J14" s="73"/>
      <c r="K14" s="73"/>
      <c r="L14" s="73"/>
      <c r="M14" s="73"/>
    </row>
    <row r="15" spans="1:13" s="143" customFormat="1" ht="13.5" thickBot="1">
      <c r="A15" s="144"/>
      <c r="B15" s="144"/>
      <c r="C15" s="144"/>
      <c r="D15" s="73"/>
      <c r="E15" s="73"/>
      <c r="F15" s="73"/>
      <c r="G15" s="144"/>
      <c r="H15" s="144"/>
      <c r="I15" s="144"/>
      <c r="J15" s="144"/>
      <c r="K15" s="144"/>
      <c r="L15" s="73"/>
      <c r="M15" s="73"/>
    </row>
    <row r="16" spans="1:13" s="143" customFormat="1" ht="13.5" thickBot="1">
      <c r="A16" s="194" t="s">
        <v>13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6"/>
      <c r="L16" s="73"/>
      <c r="M16" s="73"/>
    </row>
    <row r="17" spans="1:13" s="143" customFormat="1" ht="12.75">
      <c r="A17" s="156"/>
      <c r="B17" s="157"/>
      <c r="C17" s="157"/>
      <c r="D17" s="157"/>
      <c r="E17" s="157"/>
      <c r="F17" s="157"/>
      <c r="G17" s="157"/>
      <c r="H17" s="157"/>
      <c r="I17" s="157"/>
      <c r="J17" s="157" t="s">
        <v>14</v>
      </c>
      <c r="K17" s="157"/>
      <c r="L17" s="73"/>
      <c r="M17" s="73"/>
    </row>
    <row r="18" spans="1:13" s="143" customFormat="1" ht="12.75">
      <c r="A18" s="158"/>
      <c r="B18" s="197" t="str">
        <f>A19</f>
        <v>La Plata A</v>
      </c>
      <c r="C18" s="198"/>
      <c r="D18" s="197" t="str">
        <f>A20</f>
        <v>SITAS</v>
      </c>
      <c r="E18" s="198"/>
      <c r="F18" s="197" t="str">
        <f>A21</f>
        <v>Lanus</v>
      </c>
      <c r="G18" s="198"/>
      <c r="H18" s="197" t="str">
        <f>A13</f>
        <v>T.F. de Baradero</v>
      </c>
      <c r="I18" s="198"/>
      <c r="J18" s="159" t="s">
        <v>15</v>
      </c>
      <c r="K18" s="159" t="s">
        <v>16</v>
      </c>
      <c r="L18" s="160" t="s">
        <v>17</v>
      </c>
      <c r="M18" s="161" t="s">
        <v>18</v>
      </c>
    </row>
    <row r="19" spans="1:13" s="143" customFormat="1" ht="12.75">
      <c r="A19" s="162" t="str">
        <f>A10</f>
        <v>La Plata A</v>
      </c>
      <c r="B19" s="163"/>
      <c r="C19" s="163"/>
      <c r="D19" s="164">
        <f>IF(F9="","",F9)</f>
        <v>12</v>
      </c>
      <c r="E19" s="164">
        <f>IF(I9="","",I9)</f>
        <v>22</v>
      </c>
      <c r="F19" s="164">
        <f>IF(F11="","",F11)</f>
        <v>26</v>
      </c>
      <c r="G19" s="164">
        <f>IF(I11="","",I11)</f>
        <v>0</v>
      </c>
      <c r="H19" s="164">
        <f>IF(F13="","",F13)</f>
        <v>50</v>
      </c>
      <c r="I19" s="164">
        <f>IF(I13="","",I13)</f>
        <v>0</v>
      </c>
      <c r="J19" s="164">
        <f>SUM(D19,F19,H19)</f>
        <v>88</v>
      </c>
      <c r="K19" s="164">
        <f>SUM(E19,G19,I19)</f>
        <v>22</v>
      </c>
      <c r="L19" s="160">
        <f>SUM(J19-K19)</f>
        <v>66</v>
      </c>
      <c r="M19" s="165">
        <f>IF(F11&gt;I11,2,0)+IF(F11=I11,1,0)+IF(F9&gt;I9,2,0)+IF(F9=I9,1,0)+IF(F13&gt;I13,2,0)+IF(F13=I13,1,0)</f>
        <v>4</v>
      </c>
    </row>
    <row r="20" spans="1:13" s="143" customFormat="1" ht="12.75">
      <c r="A20" s="162" t="str">
        <f>A11</f>
        <v>SITAS</v>
      </c>
      <c r="B20" s="164">
        <f>IF(I9="","",I9)</f>
        <v>22</v>
      </c>
      <c r="C20" s="164">
        <f>IF(F9="","",F9)</f>
        <v>12</v>
      </c>
      <c r="D20" s="163"/>
      <c r="E20" s="163"/>
      <c r="F20" s="164">
        <f>IF(F14="","",F14)</f>
        <v>36</v>
      </c>
      <c r="G20" s="164">
        <f>IF(I14="","",I14)</f>
        <v>0</v>
      </c>
      <c r="H20" s="164">
        <f>IF(F12="","",F12)</f>
        <v>34</v>
      </c>
      <c r="I20" s="164">
        <f>IF(I12="","",I12)</f>
        <v>0</v>
      </c>
      <c r="J20" s="164">
        <f>SUM(B20,F20,H20)</f>
        <v>92</v>
      </c>
      <c r="K20" s="164">
        <f>SUM(C20,G20,I20)</f>
        <v>12</v>
      </c>
      <c r="L20" s="160">
        <f>SUM(J20-K20)</f>
        <v>80</v>
      </c>
      <c r="M20" s="165">
        <f>IF(F12&gt;I12,2,0)+IF(F12=I12,1,0)+IF(I9&gt;F9,2,0)+IF(I9=F9,1,0)+IF(F14&gt;I14,2,0)+IF(F14=I14,1,0)</f>
        <v>6</v>
      </c>
    </row>
    <row r="21" spans="1:13" s="143" customFormat="1" ht="12.75">
      <c r="A21" s="162" t="str">
        <f>A12</f>
        <v>Lanus</v>
      </c>
      <c r="B21" s="164">
        <f>IF(I11="","",I11)</f>
        <v>0</v>
      </c>
      <c r="C21" s="164">
        <f>IF(F11="","",F11)</f>
        <v>26</v>
      </c>
      <c r="D21" s="164">
        <f>IF(I14="","",I14)</f>
        <v>0</v>
      </c>
      <c r="E21" s="164">
        <f>IF(F14="","",F14)</f>
        <v>36</v>
      </c>
      <c r="F21" s="163"/>
      <c r="G21" s="163"/>
      <c r="H21" s="164">
        <f>IF(F10="","",F10)</f>
        <v>37</v>
      </c>
      <c r="I21" s="164">
        <f>IF(I10="","",I10)</f>
        <v>0</v>
      </c>
      <c r="J21" s="164">
        <f>SUM(B21,D21,H21)</f>
        <v>37</v>
      </c>
      <c r="K21" s="164">
        <f>SUM(C21,E21,I21)</f>
        <v>62</v>
      </c>
      <c r="L21" s="160">
        <f>SUM(J21-K21)</f>
        <v>-25</v>
      </c>
      <c r="M21" s="165">
        <f>IF(I11&gt;F11,2,0)+IF(I11=F11,1,0)+IF(F10&gt;I10,2,0)+IF(F10=I10,1,0)+IF(I14&gt;F14,2,0)+IF(I14=F14,1,0)</f>
        <v>2</v>
      </c>
    </row>
    <row r="22" spans="1:13" s="143" customFormat="1" ht="12.75">
      <c r="A22" s="162" t="str">
        <f>A13</f>
        <v>T.F. de Baradero</v>
      </c>
      <c r="B22" s="164">
        <f>IF(I13="","",I13)</f>
        <v>0</v>
      </c>
      <c r="C22" s="164">
        <f>IF(F13="","",F13)</f>
        <v>50</v>
      </c>
      <c r="D22" s="164">
        <f>IF(I12="","",I12)</f>
        <v>0</v>
      </c>
      <c r="E22" s="164">
        <f>IF(F12="","",F12)</f>
        <v>34</v>
      </c>
      <c r="F22" s="164">
        <f>IF(I10="","",I10)</f>
        <v>0</v>
      </c>
      <c r="G22" s="164">
        <f>IF(F10="","",F10)</f>
        <v>37</v>
      </c>
      <c r="H22" s="163"/>
      <c r="I22" s="163"/>
      <c r="J22" s="164">
        <f>SUM(B22,D22,F22)</f>
        <v>0</v>
      </c>
      <c r="K22" s="164">
        <f>SUM(C22,E22,G22)</f>
        <v>121</v>
      </c>
      <c r="L22" s="160">
        <f>SUM(J22-K22)</f>
        <v>-121</v>
      </c>
      <c r="M22" s="165">
        <f>IF(I12&gt;F12,2,0)+IF(I12=F12,1,0)+IF(I10&gt;F10,2,0)+IF(I10=F10,1,0)+IF(I13&gt;F13,2,0)+IF(I13=F13,1,0)</f>
        <v>0</v>
      </c>
    </row>
    <row r="23" s="143" customFormat="1" ht="13.5" thickBot="1"/>
    <row r="24" spans="1:13" s="143" customFormat="1" ht="13.5" thickBot="1">
      <c r="A24" s="144"/>
      <c r="B24" s="144"/>
      <c r="C24" s="144"/>
      <c r="D24" s="192" t="s">
        <v>7</v>
      </c>
      <c r="E24" s="193"/>
      <c r="F24" s="145" t="s">
        <v>12</v>
      </c>
      <c r="G24" s="192" t="s">
        <v>7</v>
      </c>
      <c r="H24" s="193"/>
      <c r="I24" s="145" t="s">
        <v>12</v>
      </c>
      <c r="J24" s="73"/>
      <c r="K24" s="73"/>
      <c r="L24" s="73"/>
      <c r="M24" s="73"/>
    </row>
    <row r="25" spans="1:13" s="143" customFormat="1" ht="18.75" thickBot="1">
      <c r="A25" s="190" t="s">
        <v>79</v>
      </c>
      <c r="B25" s="190"/>
      <c r="C25" s="144"/>
      <c r="D25" s="146" t="str">
        <f>A26</f>
        <v>Centro Naval</v>
      </c>
      <c r="E25" s="147"/>
      <c r="F25" s="148">
        <v>17</v>
      </c>
      <c r="G25" s="149" t="str">
        <f>A27</f>
        <v>G y E de Ituzaingo</v>
      </c>
      <c r="H25" s="147"/>
      <c r="I25" s="148">
        <v>0</v>
      </c>
      <c r="J25" s="73"/>
      <c r="K25" s="73"/>
      <c r="L25" s="73"/>
      <c r="M25" s="73"/>
    </row>
    <row r="26" spans="1:13" s="143" customFormat="1" ht="15.75" thickBot="1">
      <c r="A26" s="189" t="s">
        <v>26</v>
      </c>
      <c r="B26" s="189"/>
      <c r="C26" s="150"/>
      <c r="D26" s="146" t="str">
        <f>A28</f>
        <v>Daom</v>
      </c>
      <c r="E26" s="147"/>
      <c r="F26" s="151">
        <v>21</v>
      </c>
      <c r="G26" s="149" t="str">
        <f>A29</f>
        <v>La Plata B</v>
      </c>
      <c r="H26" s="147"/>
      <c r="I26" s="148">
        <v>17</v>
      </c>
      <c r="J26" s="73"/>
      <c r="K26" s="73"/>
      <c r="L26" s="73"/>
      <c r="M26" s="73"/>
    </row>
    <row r="27" spans="1:13" s="143" customFormat="1" ht="15.75" thickBot="1">
      <c r="A27" s="189" t="s">
        <v>25</v>
      </c>
      <c r="B27" s="189"/>
      <c r="C27" s="150"/>
      <c r="D27" s="152" t="str">
        <f>A26</f>
        <v>Centro Naval</v>
      </c>
      <c r="E27" s="153"/>
      <c r="F27" s="148">
        <v>37</v>
      </c>
      <c r="G27" s="154" t="str">
        <f>A28</f>
        <v>Daom</v>
      </c>
      <c r="H27" s="153"/>
      <c r="I27" s="151">
        <v>0</v>
      </c>
      <c r="J27" s="73"/>
      <c r="K27" s="73"/>
      <c r="L27" s="73"/>
      <c r="M27" s="73"/>
    </row>
    <row r="28" spans="1:13" s="143" customFormat="1" ht="15.75" thickBot="1">
      <c r="A28" s="189" t="s">
        <v>63</v>
      </c>
      <c r="B28" s="189"/>
      <c r="C28" s="150"/>
      <c r="D28" s="146" t="str">
        <f>A27</f>
        <v>G y E de Ituzaingo</v>
      </c>
      <c r="E28" s="147"/>
      <c r="F28" s="148">
        <v>17</v>
      </c>
      <c r="G28" s="149" t="str">
        <f>A29</f>
        <v>La Plata B</v>
      </c>
      <c r="H28" s="147"/>
      <c r="I28" s="151">
        <v>0</v>
      </c>
      <c r="J28" s="73"/>
      <c r="K28" s="73"/>
      <c r="L28" s="73"/>
      <c r="M28" s="73"/>
    </row>
    <row r="29" spans="1:13" s="143" customFormat="1" ht="15.75" thickBot="1">
      <c r="A29" s="189" t="s">
        <v>32</v>
      </c>
      <c r="B29" s="189"/>
      <c r="C29" s="150"/>
      <c r="D29" s="146" t="str">
        <f>A26</f>
        <v>Centro Naval</v>
      </c>
      <c r="E29" s="147"/>
      <c r="F29" s="148">
        <v>45</v>
      </c>
      <c r="G29" s="146" t="str">
        <f>A29</f>
        <v>La Plata B</v>
      </c>
      <c r="H29" s="147"/>
      <c r="I29" s="151">
        <v>0</v>
      </c>
      <c r="J29" s="73"/>
      <c r="K29" s="73"/>
      <c r="L29" s="73"/>
      <c r="M29" s="73"/>
    </row>
    <row r="30" spans="1:13" s="143" customFormat="1" ht="13.5" thickBot="1">
      <c r="A30" s="155"/>
      <c r="B30" s="155"/>
      <c r="C30" s="150"/>
      <c r="D30" s="146" t="str">
        <f>A27</f>
        <v>G y E de Ituzaingo</v>
      </c>
      <c r="E30" s="147"/>
      <c r="F30" s="148">
        <v>22</v>
      </c>
      <c r="G30" s="149" t="str">
        <f>A28</f>
        <v>Daom</v>
      </c>
      <c r="H30" s="147"/>
      <c r="I30" s="151">
        <v>0</v>
      </c>
      <c r="J30" s="73"/>
      <c r="K30" s="73"/>
      <c r="L30" s="73"/>
      <c r="M30" s="73"/>
    </row>
    <row r="31" spans="1:13" s="143" customFormat="1" ht="13.5" thickBot="1">
      <c r="A31" s="144"/>
      <c r="B31" s="144"/>
      <c r="C31" s="144"/>
      <c r="D31" s="73"/>
      <c r="E31" s="73"/>
      <c r="F31" s="73"/>
      <c r="G31" s="144"/>
      <c r="H31" s="144"/>
      <c r="I31" s="144"/>
      <c r="J31" s="144"/>
      <c r="K31" s="144"/>
      <c r="L31" s="73"/>
      <c r="M31" s="73"/>
    </row>
    <row r="32" spans="1:13" s="143" customFormat="1" ht="13.5" thickBot="1">
      <c r="A32" s="194" t="s">
        <v>13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6"/>
      <c r="L32" s="73"/>
      <c r="M32" s="73"/>
    </row>
    <row r="33" spans="1:13" s="143" customFormat="1" ht="12.75">
      <c r="A33" s="156"/>
      <c r="B33" s="157"/>
      <c r="C33" s="157"/>
      <c r="D33" s="157"/>
      <c r="E33" s="157"/>
      <c r="F33" s="157"/>
      <c r="G33" s="157"/>
      <c r="H33" s="157"/>
      <c r="I33" s="157"/>
      <c r="J33" s="157" t="s">
        <v>14</v>
      </c>
      <c r="K33" s="157"/>
      <c r="L33" s="73"/>
      <c r="M33" s="73"/>
    </row>
    <row r="34" spans="1:13" s="143" customFormat="1" ht="12.75">
      <c r="A34" s="158"/>
      <c r="B34" s="197" t="str">
        <f>A35</f>
        <v>Centro Naval</v>
      </c>
      <c r="C34" s="198"/>
      <c r="D34" s="197" t="str">
        <f>A36</f>
        <v>G y E de Ituzaingo</v>
      </c>
      <c r="E34" s="198"/>
      <c r="F34" s="197" t="str">
        <f>A37</f>
        <v>Daom</v>
      </c>
      <c r="G34" s="198"/>
      <c r="H34" s="197" t="str">
        <f>A29</f>
        <v>La Plata B</v>
      </c>
      <c r="I34" s="198"/>
      <c r="J34" s="159" t="s">
        <v>15</v>
      </c>
      <c r="K34" s="159" t="s">
        <v>16</v>
      </c>
      <c r="L34" s="160" t="s">
        <v>17</v>
      </c>
      <c r="M34" s="161" t="s">
        <v>18</v>
      </c>
    </row>
    <row r="35" spans="1:13" s="143" customFormat="1" ht="12.75">
      <c r="A35" s="162" t="str">
        <f>A26</f>
        <v>Centro Naval</v>
      </c>
      <c r="B35" s="163"/>
      <c r="C35" s="163"/>
      <c r="D35" s="164">
        <f>IF(F25="","",F25)</f>
        <v>17</v>
      </c>
      <c r="E35" s="164">
        <f>IF(I25="","",I25)</f>
        <v>0</v>
      </c>
      <c r="F35" s="164">
        <f>IF(F27="","",F27)</f>
        <v>37</v>
      </c>
      <c r="G35" s="164">
        <f>IF(I27="","",I27)</f>
        <v>0</v>
      </c>
      <c r="H35" s="164">
        <f>IF(F29="","",F29)</f>
        <v>45</v>
      </c>
      <c r="I35" s="164">
        <f>IF(I29="","",I29)</f>
        <v>0</v>
      </c>
      <c r="J35" s="164">
        <f>SUM(D35,F35,H35)</f>
        <v>99</v>
      </c>
      <c r="K35" s="164">
        <f>SUM(E35,G35,I35)</f>
        <v>0</v>
      </c>
      <c r="L35" s="160">
        <f>SUM(J35-K35)</f>
        <v>99</v>
      </c>
      <c r="M35" s="165">
        <f>IF(F27&gt;I27,2,0)+IF(F27=I27,1,0)+IF(F25&gt;I25,2,0)+IF(F25=I25,1,0)+IF(F29&gt;I29,2,0)+IF(F29=I29,1,0)</f>
        <v>6</v>
      </c>
    </row>
    <row r="36" spans="1:13" s="143" customFormat="1" ht="12.75">
      <c r="A36" s="162" t="str">
        <f>A27</f>
        <v>G y E de Ituzaingo</v>
      </c>
      <c r="B36" s="164">
        <f>IF(I25="","",I25)</f>
        <v>0</v>
      </c>
      <c r="C36" s="164">
        <f>IF(F25="","",F25)</f>
        <v>17</v>
      </c>
      <c r="D36" s="163"/>
      <c r="E36" s="163"/>
      <c r="F36" s="164">
        <f>IF(F30="","",F30)</f>
        <v>22</v>
      </c>
      <c r="G36" s="164">
        <f>IF(I30="","",I30)</f>
        <v>0</v>
      </c>
      <c r="H36" s="164">
        <f>IF(F28="","",F28)</f>
        <v>17</v>
      </c>
      <c r="I36" s="164">
        <f>IF(I28="","",I28)</f>
        <v>0</v>
      </c>
      <c r="J36" s="164">
        <f>SUM(B36,F36,H36)</f>
        <v>39</v>
      </c>
      <c r="K36" s="164">
        <f>SUM(C36,G36,I36)</f>
        <v>17</v>
      </c>
      <c r="L36" s="160">
        <f>SUM(J36-K36)</f>
        <v>22</v>
      </c>
      <c r="M36" s="165">
        <f>IF(F28&gt;I28,2,0)+IF(F28=I28,1,0)+IF(I25&gt;F25,2,0)+IF(I25=F25,1,0)+IF(F30&gt;I30,2,0)+IF(F30=I30,1,0)</f>
        <v>4</v>
      </c>
    </row>
    <row r="37" spans="1:13" s="143" customFormat="1" ht="12.75">
      <c r="A37" s="162" t="str">
        <f>A28</f>
        <v>Daom</v>
      </c>
      <c r="B37" s="164">
        <f>IF(I27="","",I27)</f>
        <v>0</v>
      </c>
      <c r="C37" s="164">
        <f>IF(F27="","",F27)</f>
        <v>37</v>
      </c>
      <c r="D37" s="164">
        <f>IF(I30="","",I30)</f>
        <v>0</v>
      </c>
      <c r="E37" s="164">
        <f>IF(F30="","",F30)</f>
        <v>22</v>
      </c>
      <c r="F37" s="163"/>
      <c r="G37" s="163"/>
      <c r="H37" s="164">
        <f>IF(F26="","",F26)</f>
        <v>21</v>
      </c>
      <c r="I37" s="164">
        <f>IF(I26="","",I26)</f>
        <v>17</v>
      </c>
      <c r="J37" s="164">
        <f>SUM(B37,D37,H37)</f>
        <v>21</v>
      </c>
      <c r="K37" s="164">
        <f>SUM(C37,E37,I37)</f>
        <v>76</v>
      </c>
      <c r="L37" s="160">
        <f>SUM(J37-K37)</f>
        <v>-55</v>
      </c>
      <c r="M37" s="165">
        <f>IF(I27&gt;F27,2,0)+IF(I27=F27,1,0)+IF(F26&gt;I26,2,0)+IF(F26=I26,1,0)+IF(I30&gt;F30,2,0)+IF(I30=F30,1,0)</f>
        <v>2</v>
      </c>
    </row>
    <row r="38" spans="1:13" s="143" customFormat="1" ht="12.75">
      <c r="A38" s="162" t="str">
        <f>A29</f>
        <v>La Plata B</v>
      </c>
      <c r="B38" s="164">
        <f>IF(I29="","",I29)</f>
        <v>0</v>
      </c>
      <c r="C38" s="164">
        <f>IF(F29="","",F29)</f>
        <v>45</v>
      </c>
      <c r="D38" s="164">
        <f>IF(I28="","",I28)</f>
        <v>0</v>
      </c>
      <c r="E38" s="164">
        <f>IF(F28="","",F28)</f>
        <v>17</v>
      </c>
      <c r="F38" s="164">
        <f>IF(I26="","",I26)</f>
        <v>17</v>
      </c>
      <c r="G38" s="164">
        <f>IF(F26="","",F26)</f>
        <v>21</v>
      </c>
      <c r="H38" s="163"/>
      <c r="I38" s="163"/>
      <c r="J38" s="164">
        <f>SUM(B38,D38,F38)</f>
        <v>17</v>
      </c>
      <c r="K38" s="164">
        <f>SUM(C38,E38,G38)</f>
        <v>83</v>
      </c>
      <c r="L38" s="160">
        <f>SUM(J38-K38)</f>
        <v>-66</v>
      </c>
      <c r="M38" s="165">
        <f>IF(I28&gt;F28,2,0)+IF(I28=F28,1,0)+IF(I26&gt;F26,2,0)+IF(I26=F26,1,0)+IF(I29&gt;F29,2,0)+IF(I29=F29,1,0)</f>
        <v>0</v>
      </c>
    </row>
    <row r="39" s="143" customFormat="1" ht="12.75"/>
    <row r="40" ht="13.5" thickBot="1"/>
    <row r="41" spans="4:9" ht="15.75" thickBot="1">
      <c r="D41" s="199" t="s">
        <v>7</v>
      </c>
      <c r="E41" s="200"/>
      <c r="F41" s="14" t="s">
        <v>12</v>
      </c>
      <c r="G41" s="199" t="s">
        <v>7</v>
      </c>
      <c r="H41" s="200"/>
      <c r="I41" s="14" t="s">
        <v>12</v>
      </c>
    </row>
    <row r="42" spans="1:9" ht="18.75" thickBot="1">
      <c r="A42" s="201" t="s">
        <v>80</v>
      </c>
      <c r="B42" s="201"/>
      <c r="D42" s="130" t="str">
        <f>A44</f>
        <v>U de la Plata </v>
      </c>
      <c r="E42" s="131"/>
      <c r="F42" s="15">
        <v>15</v>
      </c>
      <c r="G42" s="132" t="str">
        <f>A45</f>
        <v>San Miguel</v>
      </c>
      <c r="H42" s="131"/>
      <c r="I42" s="15">
        <v>7</v>
      </c>
    </row>
    <row r="43" spans="1:9" ht="15.75" thickBot="1">
      <c r="A43" s="202" t="s">
        <v>33</v>
      </c>
      <c r="B43" s="202"/>
      <c r="C43" s="133"/>
      <c r="D43" s="130" t="str">
        <f>A43</f>
        <v>Berazategui</v>
      </c>
      <c r="E43" s="131"/>
      <c r="F43" s="15">
        <v>0</v>
      </c>
      <c r="G43" s="132" t="str">
        <f>A44</f>
        <v>U de la Plata </v>
      </c>
      <c r="H43" s="131"/>
      <c r="I43" s="15">
        <v>20</v>
      </c>
    </row>
    <row r="44" spans="1:9" ht="15.75" thickBot="1">
      <c r="A44" s="202" t="s">
        <v>86</v>
      </c>
      <c r="B44" s="202"/>
      <c r="C44" s="133"/>
      <c r="D44" s="203" t="str">
        <f>A43</f>
        <v>Berazategui</v>
      </c>
      <c r="E44" s="204"/>
      <c r="F44" s="15">
        <v>7</v>
      </c>
      <c r="G44" s="205" t="str">
        <f>A45</f>
        <v>San Miguel</v>
      </c>
      <c r="H44" s="204"/>
      <c r="I44" s="15">
        <v>5</v>
      </c>
    </row>
    <row r="45" spans="1:3" ht="15">
      <c r="A45" s="202" t="s">
        <v>30</v>
      </c>
      <c r="B45" s="202"/>
      <c r="C45" s="133"/>
    </row>
    <row r="46" ht="13.5" thickBot="1"/>
    <row r="47" spans="1:11" ht="16.5" thickBot="1">
      <c r="A47" s="208" t="s">
        <v>13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10"/>
    </row>
    <row r="48" spans="1:11" ht="15">
      <c r="A48" s="134"/>
      <c r="B48" s="135"/>
      <c r="C48" s="135"/>
      <c r="D48" s="135"/>
      <c r="E48" s="135"/>
      <c r="F48" s="135"/>
      <c r="G48" s="135"/>
      <c r="H48" s="135"/>
      <c r="I48" s="135"/>
      <c r="J48" s="135"/>
      <c r="K48" s="135"/>
    </row>
    <row r="49" spans="1:11" ht="12.75">
      <c r="A49" s="136"/>
      <c r="B49" s="206" t="str">
        <f>A50</f>
        <v>Berazategui</v>
      </c>
      <c r="C49" s="207"/>
      <c r="D49" s="206" t="str">
        <f>A51</f>
        <v>U de la Plata </v>
      </c>
      <c r="E49" s="207"/>
      <c r="F49" s="206" t="str">
        <f>A52</f>
        <v>San Miguel</v>
      </c>
      <c r="G49" s="207"/>
      <c r="H49" s="16" t="s">
        <v>15</v>
      </c>
      <c r="I49" s="16" t="s">
        <v>16</v>
      </c>
      <c r="J49" s="16" t="s">
        <v>17</v>
      </c>
      <c r="K49" s="17" t="s">
        <v>18</v>
      </c>
    </row>
    <row r="50" spans="1:11" ht="15.75">
      <c r="A50" s="137" t="str">
        <f>A43</f>
        <v>Berazategui</v>
      </c>
      <c r="B50" s="138"/>
      <c r="C50" s="138"/>
      <c r="D50" s="139">
        <f>IF(F43="","",F43)</f>
        <v>0</v>
      </c>
      <c r="E50" s="139">
        <f>IF(I43="","",I43)</f>
        <v>20</v>
      </c>
      <c r="F50" s="139">
        <f>IF(F44="","",F44)</f>
        <v>7</v>
      </c>
      <c r="G50" s="139">
        <f>IF(I44="","",I44)</f>
        <v>5</v>
      </c>
      <c r="H50" s="139">
        <f>(IF(OR(D50&lt;&gt;"",F50&lt;&gt;""),SUM(D50,F50),0))</f>
        <v>7</v>
      </c>
      <c r="I50" s="139">
        <f>(IF(OR(E50&lt;&gt;"",G50&lt;&gt;""),SUM(E50,G50),0))</f>
        <v>25</v>
      </c>
      <c r="J50" s="139">
        <f>H50-I50</f>
        <v>-18</v>
      </c>
      <c r="K50" s="140">
        <f>IF(OR(F44&lt;&gt;"",I44&lt;&gt;""),IF(F44="PP",0,IF(OR(F44="GP",F44&gt;I44),2,IF(F44=I44,1,IF(OR(I44&gt;F44,I44="GP"),0)))),0)+IF(OR(F43&lt;&gt;"",I43&lt;&gt;""),IF(F43="PP",0,IF(OR(F43="GP",F43&gt;I43),2,IF(F43=I43,1,IF(OR(I43&gt;F43,I43="GP"),0)))),0)</f>
        <v>2</v>
      </c>
    </row>
    <row r="51" spans="1:11" ht="15.75">
      <c r="A51" s="141" t="str">
        <f>A44</f>
        <v>U de la Plata </v>
      </c>
      <c r="B51" s="139">
        <f>IF(I43="","",I43)</f>
        <v>20</v>
      </c>
      <c r="C51" s="139">
        <f>IF(F43="","",F43)</f>
        <v>0</v>
      </c>
      <c r="D51" s="138"/>
      <c r="E51" s="138"/>
      <c r="F51" s="139">
        <f>IF(F42="","",F42)</f>
        <v>15</v>
      </c>
      <c r="G51" s="139">
        <f>IF(I42="","",I42)</f>
        <v>7</v>
      </c>
      <c r="H51" s="139">
        <f>(IF(OR(B51&lt;&gt;"",F51&lt;&gt;""),SUM(B51,F51),0))</f>
        <v>35</v>
      </c>
      <c r="I51" s="139">
        <f>(IF(OR(C51&lt;&gt;"",G51&lt;&gt;""),SUM(C51,G51),0))</f>
        <v>7</v>
      </c>
      <c r="J51" s="139">
        <f>H51-I51</f>
        <v>28</v>
      </c>
      <c r="K51" s="140">
        <f>IF(OR(F42&lt;&gt;"",I42&lt;&gt;""),IF(F42="PP",0,IF(OR(F42="GP",F42&gt;I42),2,IF(F42=I42,1,IF(OR(I42&gt;F42,I42="GP"),0)))),0)+IF(OR(I43&lt;&gt;"",F43&lt;&gt;""),IF(I43="PP",0,IF(OR(I43="GP",I43&gt;F43),2,IF(I43=F43,1,IF(OR(F43&gt;I43,F43="GP"),0)))),0)</f>
        <v>4</v>
      </c>
    </row>
    <row r="52" spans="1:11" ht="15.75">
      <c r="A52" s="18" t="str">
        <f>A45</f>
        <v>San Miguel</v>
      </c>
      <c r="B52" s="139">
        <f>IF(I44="","",I44)</f>
        <v>5</v>
      </c>
      <c r="C52" s="139">
        <f>IF(F44="","",F44)</f>
        <v>7</v>
      </c>
      <c r="D52" s="139">
        <f>IF(I42="","",I42)</f>
        <v>7</v>
      </c>
      <c r="E52" s="139">
        <f>IF(F42="","",F42)</f>
        <v>15</v>
      </c>
      <c r="F52" s="138"/>
      <c r="G52" s="138"/>
      <c r="H52" s="139">
        <f>(IF(OR(B52&lt;&gt;"",D52&lt;&gt;""),SUM(B52,D52),0))</f>
        <v>12</v>
      </c>
      <c r="I52" s="139">
        <f>(IF(OR(C52&lt;&gt;"",E52&lt;&gt;""),SUM(C52,E52),0))</f>
        <v>22</v>
      </c>
      <c r="J52" s="139">
        <f>H52-I52</f>
        <v>-10</v>
      </c>
      <c r="K52" s="142">
        <f>IF(OR(I44&lt;&gt;"",F44&lt;&gt;""),IF(I44="PP",0,IF(OR(I44="GP",I44&gt;F44),2,IF(I44=F44,1,IF(OR(F44&gt;I44,F44="GP"),0)))),0)+IF(OR(I42&lt;&gt;"",F42&lt;&gt;""),IF(I42="PP",0,IF(OR(I42="GP",I42&gt;F42),2,IF(I42=F42,1,IF(OR(F42&gt;I42,F42="GP"),0)))),0)</f>
        <v>0</v>
      </c>
    </row>
    <row r="53" ht="13.5" thickBot="1"/>
    <row r="54" spans="1:13" ht="13.5" thickBot="1">
      <c r="A54" s="144"/>
      <c r="B54" s="144"/>
      <c r="C54" s="144"/>
      <c r="D54" s="192" t="s">
        <v>7</v>
      </c>
      <c r="E54" s="193"/>
      <c r="F54" s="145" t="s">
        <v>12</v>
      </c>
      <c r="G54" s="192" t="s">
        <v>7</v>
      </c>
      <c r="H54" s="193"/>
      <c r="I54" s="145" t="s">
        <v>12</v>
      </c>
      <c r="J54" s="73"/>
      <c r="K54" s="73"/>
      <c r="L54" s="73"/>
      <c r="M54" s="73"/>
    </row>
    <row r="55" spans="1:13" ht="18.75" thickBot="1">
      <c r="A55" s="201" t="s">
        <v>81</v>
      </c>
      <c r="B55" s="201"/>
      <c r="C55" s="144"/>
      <c r="D55" s="146" t="str">
        <f>A56</f>
        <v>Ezeiza</v>
      </c>
      <c r="E55" s="147"/>
      <c r="F55" s="148">
        <v>22</v>
      </c>
      <c r="G55" s="149" t="str">
        <f>A57</f>
        <v>Atl. San Andres</v>
      </c>
      <c r="H55" s="147"/>
      <c r="I55" s="148">
        <v>10</v>
      </c>
      <c r="J55" s="73"/>
      <c r="K55" s="73"/>
      <c r="L55" s="73"/>
      <c r="M55" s="73"/>
    </row>
    <row r="56" spans="1:13" ht="15.75" thickBot="1">
      <c r="A56" s="189" t="s">
        <v>28</v>
      </c>
      <c r="B56" s="189"/>
      <c r="C56" s="150"/>
      <c r="D56" s="146" t="str">
        <f>A58</f>
        <v>Las Heras</v>
      </c>
      <c r="E56" s="147"/>
      <c r="F56" s="151"/>
      <c r="G56" s="149" t="str">
        <f>A59</f>
        <v>La Plata C</v>
      </c>
      <c r="H56" s="147"/>
      <c r="I56" s="148"/>
      <c r="J56" s="73"/>
      <c r="K56" s="73"/>
      <c r="L56" s="73"/>
      <c r="M56" s="73"/>
    </row>
    <row r="57" spans="1:13" ht="15.75" thickBot="1">
      <c r="A57" s="189" t="s">
        <v>31</v>
      </c>
      <c r="B57" s="189"/>
      <c r="C57" s="150"/>
      <c r="D57" s="152" t="str">
        <f>A56</f>
        <v>Ezeiza</v>
      </c>
      <c r="E57" s="153"/>
      <c r="F57" s="148"/>
      <c r="G57" s="154" t="str">
        <f>A58</f>
        <v>Las Heras</v>
      </c>
      <c r="H57" s="153"/>
      <c r="I57" s="151"/>
      <c r="J57" s="73"/>
      <c r="K57" s="73"/>
      <c r="L57" s="73"/>
      <c r="M57" s="73"/>
    </row>
    <row r="58" spans="1:13" ht="15.75" thickBot="1">
      <c r="A58" s="189" t="s">
        <v>34</v>
      </c>
      <c r="B58" s="189"/>
      <c r="C58" s="150"/>
      <c r="D58" s="146" t="str">
        <f>A57</f>
        <v>Atl. San Andres</v>
      </c>
      <c r="E58" s="147"/>
      <c r="F58" s="148">
        <v>10</v>
      </c>
      <c r="G58" s="149" t="str">
        <f>A59</f>
        <v>La Plata C</v>
      </c>
      <c r="H58" s="147"/>
      <c r="I58" s="151">
        <v>0</v>
      </c>
      <c r="J58" s="73"/>
      <c r="K58" s="73"/>
      <c r="L58" s="73"/>
      <c r="M58" s="73"/>
    </row>
    <row r="59" spans="1:13" ht="15.75" thickBot="1">
      <c r="A59" s="189" t="s">
        <v>46</v>
      </c>
      <c r="B59" s="189"/>
      <c r="C59" s="150"/>
      <c r="D59" s="146" t="str">
        <f>A56</f>
        <v>Ezeiza</v>
      </c>
      <c r="E59" s="147"/>
      <c r="F59" s="148">
        <v>36</v>
      </c>
      <c r="G59" s="146" t="str">
        <f>A59</f>
        <v>La Plata C</v>
      </c>
      <c r="H59" s="147"/>
      <c r="I59" s="151">
        <v>0</v>
      </c>
      <c r="J59" s="73"/>
      <c r="K59" s="73"/>
      <c r="L59" s="73"/>
      <c r="M59" s="73"/>
    </row>
    <row r="60" spans="1:13" ht="13.5" thickBot="1">
      <c r="A60" s="155"/>
      <c r="B60" s="155"/>
      <c r="C60" s="150"/>
      <c r="D60" s="146" t="str">
        <f>A57</f>
        <v>Atl. San Andres</v>
      </c>
      <c r="E60" s="147"/>
      <c r="F60" s="148"/>
      <c r="G60" s="149" t="str">
        <f>A58</f>
        <v>Las Heras</v>
      </c>
      <c r="H60" s="147"/>
      <c r="I60" s="151"/>
      <c r="J60" s="73"/>
      <c r="K60" s="73"/>
      <c r="L60" s="73"/>
      <c r="M60" s="73"/>
    </row>
    <row r="61" spans="1:13" ht="13.5" thickBot="1">
      <c r="A61" s="144"/>
      <c r="B61" s="144"/>
      <c r="C61" s="144"/>
      <c r="D61" s="73"/>
      <c r="E61" s="73"/>
      <c r="F61" s="73"/>
      <c r="G61" s="144"/>
      <c r="H61" s="144"/>
      <c r="I61" s="144"/>
      <c r="J61" s="144"/>
      <c r="K61" s="144"/>
      <c r="L61" s="73"/>
      <c r="M61" s="73"/>
    </row>
    <row r="62" spans="1:13" ht="13.5" thickBot="1">
      <c r="A62" s="194" t="s">
        <v>13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6"/>
      <c r="L62" s="73"/>
      <c r="M62" s="73"/>
    </row>
    <row r="63" spans="1:13" ht="12.75">
      <c r="A63" s="156"/>
      <c r="B63" s="157"/>
      <c r="C63" s="157"/>
      <c r="D63" s="157"/>
      <c r="E63" s="157"/>
      <c r="F63" s="157"/>
      <c r="G63" s="157"/>
      <c r="H63" s="157"/>
      <c r="I63" s="157"/>
      <c r="J63" s="157" t="s">
        <v>14</v>
      </c>
      <c r="K63" s="157"/>
      <c r="L63" s="73"/>
      <c r="M63" s="73"/>
    </row>
    <row r="64" spans="1:13" ht="12.75">
      <c r="A64" s="158"/>
      <c r="B64" s="197" t="str">
        <f>A65</f>
        <v>Ezeiza</v>
      </c>
      <c r="C64" s="198"/>
      <c r="D64" s="197" t="str">
        <f>A66</f>
        <v>Atl. San Andres</v>
      </c>
      <c r="E64" s="198"/>
      <c r="F64" s="197" t="str">
        <f>A67</f>
        <v>Las Heras</v>
      </c>
      <c r="G64" s="198"/>
      <c r="H64" s="197" t="str">
        <f>A59</f>
        <v>La Plata C</v>
      </c>
      <c r="I64" s="198"/>
      <c r="J64" s="159" t="s">
        <v>15</v>
      </c>
      <c r="K64" s="159" t="s">
        <v>16</v>
      </c>
      <c r="L64" s="160" t="s">
        <v>17</v>
      </c>
      <c r="M64" s="161" t="s">
        <v>18</v>
      </c>
    </row>
    <row r="65" spans="1:13" ht="12.75">
      <c r="A65" s="162" t="str">
        <f>A56</f>
        <v>Ezeiza</v>
      </c>
      <c r="B65" s="163"/>
      <c r="C65" s="163"/>
      <c r="D65" s="164">
        <f>IF(F55="","",F55)</f>
        <v>22</v>
      </c>
      <c r="E65" s="164">
        <f>IF(I55="","",I55)</f>
        <v>10</v>
      </c>
      <c r="F65" s="164">
        <f>IF(F57="","",F57)</f>
      </c>
      <c r="G65" s="164">
        <f>IF(I57="","",I57)</f>
      </c>
      <c r="H65" s="164">
        <f>IF(F59="","",F59)</f>
        <v>36</v>
      </c>
      <c r="I65" s="164">
        <f>IF(I59="","",I59)</f>
        <v>0</v>
      </c>
      <c r="J65" s="164">
        <f>SUM(D65,F65,H65)</f>
        <v>58</v>
      </c>
      <c r="K65" s="164">
        <f>SUM(E65,G65,I65)</f>
        <v>10</v>
      </c>
      <c r="L65" s="160">
        <f>SUM(J65-K65)</f>
        <v>48</v>
      </c>
      <c r="M65" s="165">
        <f>IF(F57&gt;I57,2,0)+IF(F57=I57,1,0)+IF(F55&gt;I55,2,0)+IF(F55=I55,1,0)+IF(F59&gt;I59,2,0)+IF(F59=I59,1,0)</f>
        <v>5</v>
      </c>
    </row>
    <row r="66" spans="1:13" ht="12.75">
      <c r="A66" s="162" t="str">
        <f>A57</f>
        <v>Atl. San Andres</v>
      </c>
      <c r="B66" s="164">
        <f>IF(I55="","",I55)</f>
        <v>10</v>
      </c>
      <c r="C66" s="164">
        <f>IF(F55="","",F55)</f>
        <v>22</v>
      </c>
      <c r="D66" s="163"/>
      <c r="E66" s="163"/>
      <c r="F66" s="164">
        <f>IF(F60="","",F60)</f>
      </c>
      <c r="G66" s="164">
        <f>IF(I60="","",I60)</f>
      </c>
      <c r="H66" s="164">
        <f>IF(F58="","",F58)</f>
        <v>10</v>
      </c>
      <c r="I66" s="164">
        <f>IF(I58="","",I58)</f>
        <v>0</v>
      </c>
      <c r="J66" s="164">
        <f>SUM(B66,F66,H66)</f>
        <v>20</v>
      </c>
      <c r="K66" s="164">
        <f>SUM(C66,G66,I66)</f>
        <v>22</v>
      </c>
      <c r="L66" s="160">
        <f>SUM(J66-K66)</f>
        <v>-2</v>
      </c>
      <c r="M66" s="165">
        <f>IF(F58&gt;I58,2,0)+IF(F58=I58,1,0)+IF(I55&gt;F55,2,0)+IF(I55=F55,1,0)+IF(F60&gt;I60,2,0)+IF(F60=I60,1,0)</f>
        <v>3</v>
      </c>
    </row>
    <row r="67" spans="1:13" ht="12.75">
      <c r="A67" s="162" t="str">
        <f>A58</f>
        <v>Las Heras</v>
      </c>
      <c r="B67" s="164">
        <f>IF(I57="","",I57)</f>
      </c>
      <c r="C67" s="164">
        <f>IF(F57="","",F57)</f>
      </c>
      <c r="D67" s="164">
        <f>IF(I60="","",I60)</f>
      </c>
      <c r="E67" s="164">
        <f>IF(F60="","",F60)</f>
      </c>
      <c r="F67" s="163"/>
      <c r="G67" s="163"/>
      <c r="H67" s="164">
        <f>IF(F56="","",F56)</f>
      </c>
      <c r="I67" s="164">
        <f>IF(I56="","",I56)</f>
      </c>
      <c r="J67" s="164">
        <f>SUM(B67,D67,H67)</f>
        <v>0</v>
      </c>
      <c r="K67" s="164">
        <f>SUM(C67,E67,I67)</f>
        <v>0</v>
      </c>
      <c r="L67" s="160">
        <f>SUM(J67-K67)</f>
        <v>0</v>
      </c>
      <c r="M67" s="165">
        <f>IF(I57&gt;F57,2,0)+IF(I57=F57,1,0)+IF(F56&gt;I56,2,0)+IF(F56=I56,1,0)+IF(I60&gt;F60,2,0)+IF(I60=F60,1,0)</f>
        <v>3</v>
      </c>
    </row>
    <row r="68" spans="1:13" ht="12.75">
      <c r="A68" s="162" t="str">
        <f>A59</f>
        <v>La Plata C</v>
      </c>
      <c r="B68" s="164">
        <f>IF(I59="","",I59)</f>
        <v>0</v>
      </c>
      <c r="C68" s="164">
        <f>IF(F59="","",F59)</f>
        <v>36</v>
      </c>
      <c r="D68" s="164">
        <f>IF(I58="","",I58)</f>
        <v>0</v>
      </c>
      <c r="E68" s="164">
        <f>IF(F58="","",F58)</f>
        <v>10</v>
      </c>
      <c r="F68" s="164">
        <f>IF(I56="","",I56)</f>
      </c>
      <c r="G68" s="164">
        <f>IF(F56="","",F56)</f>
      </c>
      <c r="H68" s="163"/>
      <c r="I68" s="163"/>
      <c r="J68" s="164">
        <f>SUM(B68,D68,F68)</f>
        <v>0</v>
      </c>
      <c r="K68" s="164">
        <f>SUM(C68,E68,G68)</f>
        <v>46</v>
      </c>
      <c r="L68" s="160">
        <f>SUM(J68-K68)</f>
        <v>-46</v>
      </c>
      <c r="M68" s="165">
        <f>IF(I58&gt;F58,2,0)+IF(I58=F58,1,0)+IF(I56&gt;F56,2,0)+IF(I56=F56,1,0)+IF(I59&gt;F59,2,0)+IF(I59=F59,1,0)</f>
        <v>1</v>
      </c>
    </row>
  </sheetData>
  <sheetProtection selectLockedCells="1"/>
  <mergeCells count="49">
    <mergeCell ref="A59:B59"/>
    <mergeCell ref="A62:K62"/>
    <mergeCell ref="B64:C64"/>
    <mergeCell ref="D64:E64"/>
    <mergeCell ref="F64:G64"/>
    <mergeCell ref="H64:I64"/>
    <mergeCell ref="D54:E54"/>
    <mergeCell ref="G54:H54"/>
    <mergeCell ref="A55:B55"/>
    <mergeCell ref="A56:B56"/>
    <mergeCell ref="A57:B57"/>
    <mergeCell ref="A58:B58"/>
    <mergeCell ref="A42:B42"/>
    <mergeCell ref="A43:B43"/>
    <mergeCell ref="A44:B44"/>
    <mergeCell ref="D44:E44"/>
    <mergeCell ref="G44:H44"/>
    <mergeCell ref="B49:C49"/>
    <mergeCell ref="D49:E49"/>
    <mergeCell ref="F49:G49"/>
    <mergeCell ref="A45:B45"/>
    <mergeCell ref="A47:K47"/>
    <mergeCell ref="B34:C34"/>
    <mergeCell ref="D34:E34"/>
    <mergeCell ref="F34:G34"/>
    <mergeCell ref="H34:I34"/>
    <mergeCell ref="D41:E41"/>
    <mergeCell ref="G41:H41"/>
    <mergeCell ref="A28:B28"/>
    <mergeCell ref="A29:B29"/>
    <mergeCell ref="A32:K32"/>
    <mergeCell ref="D24:E24"/>
    <mergeCell ref="A25:B25"/>
    <mergeCell ref="A26:B26"/>
    <mergeCell ref="A27:B27"/>
    <mergeCell ref="A16:K16"/>
    <mergeCell ref="B18:C18"/>
    <mergeCell ref="D18:E18"/>
    <mergeCell ref="F18:G18"/>
    <mergeCell ref="H18:I18"/>
    <mergeCell ref="G24:H24"/>
    <mergeCell ref="A12:B12"/>
    <mergeCell ref="A13:B13"/>
    <mergeCell ref="A9:B9"/>
    <mergeCell ref="A10:B10"/>
    <mergeCell ref="A11:B11"/>
    <mergeCell ref="A4:K4"/>
    <mergeCell ref="D8:E8"/>
    <mergeCell ref="G8:H8"/>
  </mergeCells>
  <conditionalFormatting sqref="I42:I44 F42:F44">
    <cfRule type="cellIs" priority="4" dxfId="0" operator="between" stopIfTrue="1">
      <formula>0</formula>
      <formula>1000</formula>
    </cfRule>
  </conditionalFormatting>
  <conditionalFormatting sqref="F9:F14 I9:I14">
    <cfRule type="cellIs" priority="3" dxfId="0" operator="between" stopIfTrue="1">
      <formula>0</formula>
      <formula>1000</formula>
    </cfRule>
  </conditionalFormatting>
  <conditionalFormatting sqref="F25:F30 I25:I30">
    <cfRule type="cellIs" priority="2" dxfId="0" operator="between" stopIfTrue="1">
      <formula>0</formula>
      <formula>1000</formula>
    </cfRule>
  </conditionalFormatting>
  <conditionalFormatting sqref="F55:F60 I55:I60">
    <cfRule type="cellIs" priority="1" dxfId="0" operator="between" stopIfTrue="1">
      <formula>0</formula>
      <formula>1000</formula>
    </cfRule>
  </conditionalFormatting>
  <printOptions horizontalCentered="1"/>
  <pageMargins left="0.2" right="0.28" top="0.47" bottom="0.9099999999999999" header="0" footer="0"/>
  <pageSetup fitToHeight="1" fitToWidth="1" horizontalDpi="600" verticalDpi="600" orientation="landscape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3.7109375" style="74" customWidth="1"/>
    <col min="2" max="2" width="26.28125" style="73" customWidth="1"/>
    <col min="3" max="3" width="5.28125" style="73" customWidth="1"/>
    <col min="4" max="4" width="3.28125" style="73" customWidth="1"/>
    <col min="5" max="5" width="28.421875" style="74" customWidth="1"/>
    <col min="6" max="6" width="7.00390625" style="74" customWidth="1"/>
    <col min="7" max="7" width="4.00390625" style="73" customWidth="1"/>
    <col min="8" max="8" width="28.421875" style="73" customWidth="1"/>
    <col min="9" max="9" width="6.7109375" style="73" customWidth="1"/>
    <col min="10" max="10" width="4.140625" style="73" customWidth="1"/>
    <col min="11" max="11" width="24.7109375" style="73" customWidth="1"/>
    <col min="12" max="12" width="5.421875" style="73" customWidth="1"/>
    <col min="13" max="13" width="5.8515625" style="73" customWidth="1"/>
    <col min="14" max="14" width="5.7109375" style="73" customWidth="1"/>
    <col min="15" max="15" width="4.7109375" style="73" customWidth="1"/>
    <col min="16" max="16" width="8.421875" style="73" bestFit="1" customWidth="1"/>
    <col min="17" max="16384" width="11.421875" style="73" customWidth="1"/>
  </cols>
  <sheetData>
    <row r="1" spans="1:16" ht="12.75" customHeight="1">
      <c r="A1" s="223" t="s">
        <v>36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5"/>
    </row>
    <row r="2" spans="1:16" ht="13.5" customHeight="1" thickBot="1">
      <c r="A2" s="226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8"/>
    </row>
    <row r="3" ht="13.5" thickBot="1"/>
    <row r="4" spans="1:16" ht="13.5" customHeight="1">
      <c r="A4" s="229" t="s">
        <v>47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1"/>
    </row>
    <row r="5" spans="1:16" ht="13.5" customHeight="1" thickBot="1">
      <c r="A5" s="232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4"/>
    </row>
    <row r="6" ht="13.5" thickBot="1"/>
    <row r="7" spans="1:11" ht="16.5" thickBot="1">
      <c r="A7" s="238" t="s">
        <v>75</v>
      </c>
      <c r="B7" s="239"/>
      <c r="C7" s="239"/>
      <c r="D7" s="239"/>
      <c r="E7" s="240"/>
      <c r="G7" s="238" t="s">
        <v>76</v>
      </c>
      <c r="H7" s="239"/>
      <c r="I7" s="239"/>
      <c r="J7" s="239"/>
      <c r="K7" s="240"/>
    </row>
    <row r="9" spans="1:11" ht="12.75">
      <c r="A9" s="77" t="s">
        <v>2</v>
      </c>
      <c r="B9" s="77" t="s">
        <v>48</v>
      </c>
      <c r="C9" s="78"/>
      <c r="D9" s="77" t="s">
        <v>2</v>
      </c>
      <c r="E9" s="77" t="s">
        <v>49</v>
      </c>
      <c r="F9" s="79"/>
      <c r="G9" s="114" t="s">
        <v>2</v>
      </c>
      <c r="H9" s="114" t="s">
        <v>48</v>
      </c>
      <c r="J9" s="114" t="s">
        <v>2</v>
      </c>
      <c r="K9" s="114" t="s">
        <v>49</v>
      </c>
    </row>
    <row r="10" spans="1:16" ht="12.75">
      <c r="A10" s="77">
        <v>1</v>
      </c>
      <c r="B10" s="76" t="s">
        <v>24</v>
      </c>
      <c r="C10" s="80"/>
      <c r="D10" s="77">
        <v>2</v>
      </c>
      <c r="E10" s="76" t="s">
        <v>26</v>
      </c>
      <c r="G10" s="114">
        <v>9</v>
      </c>
      <c r="H10" s="76" t="s">
        <v>33</v>
      </c>
      <c r="J10" s="114">
        <v>10</v>
      </c>
      <c r="K10" s="76" t="s">
        <v>28</v>
      </c>
      <c r="P10" s="73" t="s">
        <v>14</v>
      </c>
    </row>
    <row r="11" spans="1:11" ht="12.75">
      <c r="A11" s="77">
        <v>4</v>
      </c>
      <c r="B11" s="76" t="s">
        <v>27</v>
      </c>
      <c r="C11" s="80"/>
      <c r="D11" s="77">
        <v>3</v>
      </c>
      <c r="E11" s="76" t="s">
        <v>25</v>
      </c>
      <c r="G11" s="114">
        <v>12</v>
      </c>
      <c r="H11" s="76" t="s">
        <v>64</v>
      </c>
      <c r="J11" s="114">
        <v>11</v>
      </c>
      <c r="K11" s="76" t="s">
        <v>31</v>
      </c>
    </row>
    <row r="12" spans="1:11" ht="12.75">
      <c r="A12" s="77">
        <v>5</v>
      </c>
      <c r="B12" s="81" t="s">
        <v>53</v>
      </c>
      <c r="C12" s="80"/>
      <c r="D12" s="77">
        <v>6</v>
      </c>
      <c r="E12" s="81" t="s">
        <v>63</v>
      </c>
      <c r="G12" s="114">
        <v>13</v>
      </c>
      <c r="H12" s="81" t="s">
        <v>30</v>
      </c>
      <c r="J12" s="167">
        <v>14</v>
      </c>
      <c r="K12" s="170" t="s">
        <v>34</v>
      </c>
    </row>
    <row r="13" spans="1:11" ht="12.75">
      <c r="A13" s="77">
        <v>8</v>
      </c>
      <c r="B13" s="102" t="s">
        <v>88</v>
      </c>
      <c r="C13" s="88"/>
      <c r="D13" s="77">
        <v>7</v>
      </c>
      <c r="E13" s="102" t="s">
        <v>32</v>
      </c>
      <c r="F13" s="87"/>
      <c r="G13" s="115"/>
      <c r="H13" s="116"/>
      <c r="J13" s="114">
        <v>15</v>
      </c>
      <c r="K13" s="102" t="s">
        <v>46</v>
      </c>
    </row>
    <row r="14" spans="1:11" ht="13.5" thickBot="1">
      <c r="A14" s="88"/>
      <c r="B14" s="103"/>
      <c r="C14" s="88"/>
      <c r="D14" s="88"/>
      <c r="E14" s="104"/>
      <c r="F14" s="87"/>
      <c r="G14" s="88"/>
      <c r="H14" s="104"/>
      <c r="K14" s="104"/>
    </row>
    <row r="15" spans="1:16" ht="12.75">
      <c r="A15" s="88"/>
      <c r="B15" s="103"/>
      <c r="C15" s="88"/>
      <c r="D15" s="88"/>
      <c r="E15" s="104"/>
      <c r="F15" s="87"/>
      <c r="G15" s="88"/>
      <c r="H15" s="104"/>
      <c r="J15" s="217" t="s">
        <v>62</v>
      </c>
      <c r="K15" s="218"/>
      <c r="L15" s="218"/>
      <c r="M15" s="218"/>
      <c r="N15" s="218"/>
      <c r="O15" s="218"/>
      <c r="P15" s="219"/>
    </row>
    <row r="16" spans="1:16" ht="13.5" thickBot="1">
      <c r="A16" s="88"/>
      <c r="B16" s="88"/>
      <c r="C16" s="88"/>
      <c r="D16" s="88"/>
      <c r="E16" s="87"/>
      <c r="F16" s="87"/>
      <c r="G16" s="88"/>
      <c r="H16" s="88"/>
      <c r="J16" s="220"/>
      <c r="K16" s="221"/>
      <c r="L16" s="221"/>
      <c r="M16" s="221"/>
      <c r="N16" s="221"/>
      <c r="O16" s="221"/>
      <c r="P16" s="222"/>
    </row>
    <row r="17" spans="1:16" ht="15" customHeight="1" thickBot="1">
      <c r="A17" s="82"/>
      <c r="B17" s="83"/>
      <c r="C17" s="83"/>
      <c r="D17" s="82"/>
      <c r="E17" s="82"/>
      <c r="F17" s="82"/>
      <c r="G17" s="82"/>
      <c r="H17" s="83"/>
      <c r="J17" s="235" t="s">
        <v>37</v>
      </c>
      <c r="K17" s="236"/>
      <c r="L17" s="236"/>
      <c r="M17" s="236"/>
      <c r="N17" s="236"/>
      <c r="O17" s="236"/>
      <c r="P17" s="237"/>
    </row>
    <row r="18" spans="10:16" ht="15" customHeight="1" thickBot="1" thickTop="1">
      <c r="J18" s="89" t="s">
        <v>2</v>
      </c>
      <c r="K18" s="89" t="s">
        <v>38</v>
      </c>
      <c r="L18" s="89" t="s">
        <v>39</v>
      </c>
      <c r="M18" s="89" t="s">
        <v>40</v>
      </c>
      <c r="N18" s="89" t="s">
        <v>41</v>
      </c>
      <c r="O18" s="89" t="s">
        <v>42</v>
      </c>
      <c r="P18" s="89" t="s">
        <v>43</v>
      </c>
    </row>
    <row r="19" spans="2:16" ht="15.75" customHeight="1">
      <c r="B19" s="211" t="s">
        <v>72</v>
      </c>
      <c r="C19" s="212"/>
      <c r="D19" s="212"/>
      <c r="E19" s="212"/>
      <c r="F19" s="212"/>
      <c r="G19" s="212"/>
      <c r="H19" s="213"/>
      <c r="J19" s="100">
        <v>1</v>
      </c>
      <c r="K19" s="101" t="s">
        <v>26</v>
      </c>
      <c r="L19" s="100">
        <v>19</v>
      </c>
      <c r="M19" s="100">
        <v>18</v>
      </c>
      <c r="N19" s="100">
        <v>0</v>
      </c>
      <c r="O19" s="100">
        <v>1</v>
      </c>
      <c r="P19" s="105">
        <v>121</v>
      </c>
    </row>
    <row r="20" spans="2:16" ht="13.5" thickBot="1">
      <c r="B20" s="214"/>
      <c r="C20" s="215"/>
      <c r="D20" s="215"/>
      <c r="E20" s="215"/>
      <c r="F20" s="215"/>
      <c r="G20" s="215"/>
      <c r="H20" s="216"/>
      <c r="J20" s="75">
        <v>2</v>
      </c>
      <c r="K20" s="106" t="s">
        <v>24</v>
      </c>
      <c r="L20" s="75">
        <v>19</v>
      </c>
      <c r="M20" s="75">
        <v>16</v>
      </c>
      <c r="N20" s="75">
        <v>0</v>
      </c>
      <c r="O20" s="75">
        <v>3</v>
      </c>
      <c r="P20" s="107">
        <v>113</v>
      </c>
    </row>
    <row r="21" spans="10:16" ht="12.75">
      <c r="J21" s="75">
        <v>3</v>
      </c>
      <c r="K21" s="106" t="s">
        <v>25</v>
      </c>
      <c r="L21" s="75">
        <v>16</v>
      </c>
      <c r="M21" s="75">
        <v>11</v>
      </c>
      <c r="N21" s="75">
        <v>0</v>
      </c>
      <c r="O21" s="75">
        <v>5</v>
      </c>
      <c r="P21" s="107">
        <v>102</v>
      </c>
    </row>
    <row r="22" spans="2:16" ht="15">
      <c r="B22" s="97" t="s">
        <v>87</v>
      </c>
      <c r="C22" s="84">
        <v>31</v>
      </c>
      <c r="E22" s="97" t="s">
        <v>54</v>
      </c>
      <c r="F22" s="84">
        <v>16</v>
      </c>
      <c r="J22" s="75">
        <v>4</v>
      </c>
      <c r="K22" s="106" t="s">
        <v>27</v>
      </c>
      <c r="L22" s="75">
        <v>17</v>
      </c>
      <c r="M22" s="75">
        <v>11</v>
      </c>
      <c r="N22" s="75">
        <v>0</v>
      </c>
      <c r="O22" s="75">
        <v>6</v>
      </c>
      <c r="P22" s="107">
        <v>102</v>
      </c>
    </row>
    <row r="23" spans="2:16" ht="15">
      <c r="B23" s="97" t="s">
        <v>65</v>
      </c>
      <c r="C23" s="84">
        <v>28</v>
      </c>
      <c r="E23" s="97" t="s">
        <v>55</v>
      </c>
      <c r="F23" s="84">
        <v>14</v>
      </c>
      <c r="J23" s="75">
        <v>5</v>
      </c>
      <c r="K23" s="106" t="s">
        <v>53</v>
      </c>
      <c r="L23" s="75">
        <v>18</v>
      </c>
      <c r="M23" s="75">
        <v>12</v>
      </c>
      <c r="N23" s="75">
        <v>0</v>
      </c>
      <c r="O23" s="75">
        <v>6</v>
      </c>
      <c r="P23" s="107">
        <v>94</v>
      </c>
    </row>
    <row r="24" spans="2:16" ht="15">
      <c r="B24" s="97" t="s">
        <v>66</v>
      </c>
      <c r="C24" s="84">
        <v>26</v>
      </c>
      <c r="E24" s="97" t="s">
        <v>56</v>
      </c>
      <c r="F24" s="84">
        <v>12</v>
      </c>
      <c r="J24" s="75">
        <v>6</v>
      </c>
      <c r="K24" s="106" t="s">
        <v>35</v>
      </c>
      <c r="L24" s="75">
        <v>18</v>
      </c>
      <c r="M24" s="75">
        <v>10</v>
      </c>
      <c r="N24" s="75">
        <v>1</v>
      </c>
      <c r="O24" s="75">
        <v>7</v>
      </c>
      <c r="P24" s="107">
        <v>86</v>
      </c>
    </row>
    <row r="25" spans="2:16" ht="15.75" thickBot="1">
      <c r="B25" s="98" t="s">
        <v>67</v>
      </c>
      <c r="C25" s="85">
        <v>24</v>
      </c>
      <c r="E25" s="98" t="s">
        <v>57</v>
      </c>
      <c r="F25" s="85">
        <v>10</v>
      </c>
      <c r="J25" s="75">
        <v>7</v>
      </c>
      <c r="K25" s="106" t="s">
        <v>32</v>
      </c>
      <c r="L25" s="75">
        <v>17</v>
      </c>
      <c r="M25" s="75">
        <v>8</v>
      </c>
      <c r="N25" s="75">
        <v>0</v>
      </c>
      <c r="O25" s="75">
        <v>9</v>
      </c>
      <c r="P25" s="107">
        <v>80</v>
      </c>
    </row>
    <row r="26" spans="2:16" ht="15.75" thickBot="1">
      <c r="B26" s="97" t="s">
        <v>68</v>
      </c>
      <c r="C26" s="84">
        <v>22</v>
      </c>
      <c r="E26" s="97" t="s">
        <v>58</v>
      </c>
      <c r="F26" s="84">
        <v>8</v>
      </c>
      <c r="J26" s="111">
        <v>8</v>
      </c>
      <c r="K26" s="112" t="s">
        <v>45</v>
      </c>
      <c r="L26" s="111">
        <v>17</v>
      </c>
      <c r="M26" s="111">
        <v>5</v>
      </c>
      <c r="N26" s="111">
        <v>1</v>
      </c>
      <c r="O26" s="111">
        <v>11</v>
      </c>
      <c r="P26" s="113">
        <v>74</v>
      </c>
    </row>
    <row r="27" spans="2:16" ht="15">
      <c r="B27" s="97" t="s">
        <v>69</v>
      </c>
      <c r="C27" s="84">
        <v>20</v>
      </c>
      <c r="E27" s="97" t="s">
        <v>59</v>
      </c>
      <c r="F27" s="84">
        <v>6</v>
      </c>
      <c r="J27" s="108">
        <v>9</v>
      </c>
      <c r="K27" s="109" t="s">
        <v>28</v>
      </c>
      <c r="L27" s="108">
        <v>14</v>
      </c>
      <c r="M27" s="108">
        <v>6</v>
      </c>
      <c r="N27" s="108">
        <v>1</v>
      </c>
      <c r="O27" s="108">
        <v>7</v>
      </c>
      <c r="P27" s="110">
        <v>68</v>
      </c>
    </row>
    <row r="28" spans="2:16" ht="15">
      <c r="B28" s="97" t="s">
        <v>70</v>
      </c>
      <c r="C28" s="84">
        <v>18</v>
      </c>
      <c r="E28" s="97" t="s">
        <v>60</v>
      </c>
      <c r="F28" s="84">
        <v>4</v>
      </c>
      <c r="J28" s="75">
        <v>10</v>
      </c>
      <c r="K28" s="106" t="s">
        <v>33</v>
      </c>
      <c r="L28" s="75">
        <v>14</v>
      </c>
      <c r="M28" s="75">
        <v>3</v>
      </c>
      <c r="N28" s="75">
        <v>0</v>
      </c>
      <c r="O28" s="75">
        <v>11</v>
      </c>
      <c r="P28" s="107">
        <v>42</v>
      </c>
    </row>
    <row r="29" spans="2:16" ht="15.75" thickBot="1">
      <c r="B29" s="98" t="s">
        <v>71</v>
      </c>
      <c r="C29" s="85">
        <v>16</v>
      </c>
      <c r="E29" s="98"/>
      <c r="F29" s="85"/>
      <c r="J29" s="75">
        <v>11</v>
      </c>
      <c r="K29" s="106" t="s">
        <v>30</v>
      </c>
      <c r="L29" s="75">
        <v>9</v>
      </c>
      <c r="M29" s="75">
        <v>1</v>
      </c>
      <c r="N29" s="75">
        <v>0</v>
      </c>
      <c r="O29" s="75">
        <v>8</v>
      </c>
      <c r="P29" s="107">
        <v>36</v>
      </c>
    </row>
    <row r="30" spans="3:16" ht="12.75">
      <c r="C30" s="86"/>
      <c r="E30" s="73"/>
      <c r="F30" s="73"/>
      <c r="J30" s="75">
        <v>12</v>
      </c>
      <c r="K30" s="106" t="s">
        <v>31</v>
      </c>
      <c r="L30" s="75">
        <v>14</v>
      </c>
      <c r="M30" s="75">
        <v>3</v>
      </c>
      <c r="N30" s="75">
        <v>0</v>
      </c>
      <c r="O30" s="75">
        <v>11</v>
      </c>
      <c r="P30" s="107">
        <v>36</v>
      </c>
    </row>
    <row r="31" spans="3:16" ht="12.75">
      <c r="C31" s="86"/>
      <c r="J31" s="167">
        <v>13</v>
      </c>
      <c r="K31" s="168" t="s">
        <v>29</v>
      </c>
      <c r="L31" s="167">
        <v>7</v>
      </c>
      <c r="M31" s="167">
        <v>2</v>
      </c>
      <c r="N31" s="167">
        <v>0</v>
      </c>
      <c r="O31" s="167">
        <v>5</v>
      </c>
      <c r="P31" s="169">
        <v>34</v>
      </c>
    </row>
    <row r="32" spans="5:16" ht="12.75">
      <c r="E32" s="99"/>
      <c r="J32" s="75">
        <v>14</v>
      </c>
      <c r="K32" s="106" t="s">
        <v>44</v>
      </c>
      <c r="L32" s="75">
        <v>12</v>
      </c>
      <c r="M32" s="75">
        <v>2</v>
      </c>
      <c r="N32" s="75">
        <v>1</v>
      </c>
      <c r="O32" s="75">
        <v>9</v>
      </c>
      <c r="P32" s="107">
        <v>26</v>
      </c>
    </row>
    <row r="33" spans="10:16" ht="12.75">
      <c r="J33" s="167">
        <v>15</v>
      </c>
      <c r="K33" s="168" t="s">
        <v>34</v>
      </c>
      <c r="L33" s="167">
        <v>6</v>
      </c>
      <c r="M33" s="167">
        <v>2</v>
      </c>
      <c r="N33" s="167">
        <v>0</v>
      </c>
      <c r="O33" s="167">
        <v>4</v>
      </c>
      <c r="P33" s="169">
        <v>24</v>
      </c>
    </row>
    <row r="34" spans="10:16" ht="12.75">
      <c r="J34" s="75">
        <v>16</v>
      </c>
      <c r="K34" s="106" t="s">
        <v>46</v>
      </c>
      <c r="L34" s="75">
        <v>10</v>
      </c>
      <c r="M34" s="75">
        <v>2</v>
      </c>
      <c r="N34" s="75">
        <v>0</v>
      </c>
      <c r="O34" s="75">
        <v>8</v>
      </c>
      <c r="P34" s="107">
        <v>16</v>
      </c>
    </row>
  </sheetData>
  <sheetProtection/>
  <mergeCells count="7">
    <mergeCell ref="B19:H20"/>
    <mergeCell ref="J15:P16"/>
    <mergeCell ref="A1:P2"/>
    <mergeCell ref="A4:P5"/>
    <mergeCell ref="J17:P17"/>
    <mergeCell ref="A7:E7"/>
    <mergeCell ref="G7:K7"/>
  </mergeCells>
  <printOptions horizontalCentered="1"/>
  <pageMargins left="0.15748031496062992" right="0.15748031496062992" top="0.15748031496062992" bottom="0.984251968503937" header="0" footer="0"/>
  <pageSetup fitToHeight="1" fitToWidth="1" horizontalDpi="1200" verticalDpi="1200" orientation="landscape" scale="79" r:id="rId2"/>
  <headerFooter alignWithMargins="0">
    <oddFooter>&amp;L&amp;14Unión de Rugby de Buenos Aires&amp;RRUGBY FEMENINO 2012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COMPUTACION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MERCURIO</dc:creator>
  <cp:keywords/>
  <dc:description/>
  <cp:lastModifiedBy>Toshiba</cp:lastModifiedBy>
  <cp:lastPrinted>2014-08-13T18:57:37Z</cp:lastPrinted>
  <dcterms:created xsi:type="dcterms:W3CDTF">2004-10-13T01:41:23Z</dcterms:created>
  <dcterms:modified xsi:type="dcterms:W3CDTF">2014-08-13T18:57:41Z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