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335" windowHeight="5940" tabRatio="950" activeTab="5"/>
  </bookViews>
  <sheets>
    <sheet name="M17 GII Los Belgrano Pinzazo" sheetId="1" r:id="rId1"/>
    <sheet name="M17 GII Fixtures Generales" sheetId="2" r:id="rId2"/>
    <sheet name="M17 GI San Albano" sheetId="3" r:id="rId3"/>
    <sheet name="M17 GI Fixtures Generales" sheetId="4" r:id="rId4"/>
    <sheet name="Zonas M15 GII Belgrano Pinazo" sheetId="5" r:id="rId5"/>
    <sheet name="Fix M15 GII Belgrano Fixture" sheetId="6" r:id="rId6"/>
    <sheet name="M15 GI SITAS" sheetId="7" r:id="rId7"/>
    <sheet name="M15 GI Fixtures Generales" sheetId="8" r:id="rId8"/>
  </sheets>
  <definedNames>
    <definedName name="_xlnm.Print_Area" localSheetId="5">'Fix M15 GII Belgrano Fixture'!$A$1:$L$81</definedName>
    <definedName name="_xlnm.Print_Area" localSheetId="0">'M17 GII Los Belgrano Pinzazo'!$A$1:$I$33</definedName>
  </definedNames>
  <calcPr fullCalcOnLoad="1"/>
</workbook>
</file>

<file path=xl/sharedStrings.xml><?xml version="1.0" encoding="utf-8"?>
<sst xmlns="http://schemas.openxmlformats.org/spreadsheetml/2006/main" count="1200" uniqueCount="217">
  <si>
    <t>1ª RUEDA</t>
  </si>
  <si>
    <t>Ultimo esta fila</t>
  </si>
  <si>
    <t>Poner en 1/2 fila+1/ Sombrear mitad (impar +1)</t>
  </si>
  <si>
    <t>Ultimo sombreado+2 par o +1 impar (abajo ultimo sombreado)</t>
  </si>
  <si>
    <t>Borrar 1ª mitad y subir resto</t>
  </si>
  <si>
    <t>A</t>
  </si>
  <si>
    <t>B</t>
  </si>
  <si>
    <t>C</t>
  </si>
  <si>
    <t>D</t>
  </si>
  <si>
    <t>Hora</t>
  </si>
  <si>
    <t>Cancha 5</t>
  </si>
  <si>
    <t>Cancha 6</t>
  </si>
  <si>
    <t>Nº</t>
  </si>
  <si>
    <t>eq</t>
  </si>
  <si>
    <t>vs</t>
  </si>
  <si>
    <t>00</t>
  </si>
  <si>
    <t>14</t>
  </si>
  <si>
    <t>15</t>
  </si>
  <si>
    <t>16</t>
  </si>
  <si>
    <t>17</t>
  </si>
  <si>
    <t>20</t>
  </si>
  <si>
    <t>40</t>
  </si>
  <si>
    <t>10</t>
  </si>
  <si>
    <t>30</t>
  </si>
  <si>
    <t>50</t>
  </si>
  <si>
    <t>INTERVALO</t>
  </si>
  <si>
    <t>gz7</t>
  </si>
  <si>
    <t>gz8</t>
  </si>
  <si>
    <t>gz5</t>
  </si>
  <si>
    <t>gz6</t>
  </si>
  <si>
    <t>gz1</t>
  </si>
  <si>
    <t>gz2</t>
  </si>
  <si>
    <t>gz3</t>
  </si>
  <si>
    <t>gz4</t>
  </si>
  <si>
    <t>gzB</t>
  </si>
  <si>
    <t>gz9</t>
  </si>
  <si>
    <t>gzD</t>
  </si>
  <si>
    <t>gzC</t>
  </si>
  <si>
    <t>g40</t>
  </si>
  <si>
    <t>g41</t>
  </si>
  <si>
    <t>2 RUEDA</t>
  </si>
  <si>
    <t>Equipo</t>
  </si>
  <si>
    <t>18</t>
  </si>
  <si>
    <t xml:space="preserve"> </t>
  </si>
  <si>
    <t>Alumni A</t>
  </si>
  <si>
    <t>CASI A</t>
  </si>
  <si>
    <t>Pueyrredon A</t>
  </si>
  <si>
    <t>Buenos Aires A</t>
  </si>
  <si>
    <t>San Luis A</t>
  </si>
  <si>
    <t>Newman A</t>
  </si>
  <si>
    <t>CUBA A</t>
  </si>
  <si>
    <t>Belgrano A</t>
  </si>
  <si>
    <t>Champagnat A</t>
  </si>
  <si>
    <t>San Albano A</t>
  </si>
  <si>
    <t>Los Tilos A</t>
  </si>
  <si>
    <t>Mariano Moreno A</t>
  </si>
  <si>
    <t>La Plata A</t>
  </si>
  <si>
    <t>Pucara A</t>
  </si>
  <si>
    <t>G y Esgrima A</t>
  </si>
  <si>
    <t>Lomas A</t>
  </si>
  <si>
    <t>Liceo Naval A</t>
  </si>
  <si>
    <t>Curupayti A</t>
  </si>
  <si>
    <t>San Cirano A</t>
  </si>
  <si>
    <t>Don Bosco A</t>
  </si>
  <si>
    <t>Banco Nacion A</t>
  </si>
  <si>
    <t>Los Matreros A</t>
  </si>
  <si>
    <t>m2</t>
  </si>
  <si>
    <t>2m2</t>
  </si>
  <si>
    <t>3m2</t>
  </si>
  <si>
    <t>SEMIFINAL</t>
  </si>
  <si>
    <t>FINAL</t>
  </si>
  <si>
    <t>RES</t>
  </si>
  <si>
    <t>CANCHA</t>
  </si>
  <si>
    <t xml:space="preserve">ZONA </t>
  </si>
  <si>
    <t>REFEREES</t>
  </si>
  <si>
    <t>Fixture General</t>
  </si>
  <si>
    <t>SEMI</t>
  </si>
  <si>
    <t>SEVEN A SIDE DE MENORES DE 17 GRUPO II - BELGRANO PINAZO</t>
  </si>
  <si>
    <t>SABADO 14 DE NOVIEMBRE DE 2015</t>
  </si>
  <si>
    <t xml:space="preserve">gzA </t>
  </si>
  <si>
    <t xml:space="preserve">gzB </t>
  </si>
  <si>
    <t xml:space="preserve">gzD </t>
  </si>
  <si>
    <t xml:space="preserve">gzC </t>
  </si>
  <si>
    <t>COPA PLATA</t>
  </si>
  <si>
    <t>PLATA</t>
  </si>
  <si>
    <t>gz12</t>
  </si>
  <si>
    <t>COPA DE ORO</t>
  </si>
  <si>
    <t>4m2</t>
  </si>
  <si>
    <t>5m2</t>
  </si>
  <si>
    <t>6m2</t>
  </si>
  <si>
    <t>7m2</t>
  </si>
  <si>
    <t>8m2</t>
  </si>
  <si>
    <t>COPA DE PLATA</t>
  </si>
  <si>
    <t>4°m2</t>
  </si>
  <si>
    <t>7°m2</t>
  </si>
  <si>
    <t>8°m2</t>
  </si>
  <si>
    <t>5°m2</t>
  </si>
  <si>
    <t>6°m2</t>
  </si>
  <si>
    <t>9°m2</t>
  </si>
  <si>
    <t>CLASIFICAN PARA LA SEGUNDA RUEDA LOS PRIMEROS DE ZONA y LOS 3 MEJORES SEGUNDOS EN 4 ZONAS DE 3 Y LUEGO DEFINEN EN SEMIFINAL y FINAL</t>
  </si>
  <si>
    <t>CLASIFICAN PARA LA SEGUNDA RUEDA LOS RESTANTES SEGUNDOS EN DOS ZONAS DE 3 DEFINIENDO CON LA FINAL ENTRE LOS PRIMEROS</t>
  </si>
  <si>
    <t>SIC A</t>
  </si>
  <si>
    <t>Regatas B Vista A</t>
  </si>
  <si>
    <t>Bco Hipotecario A</t>
  </si>
  <si>
    <t>U de la Plata A</t>
  </si>
  <si>
    <t>Liceo Militar A</t>
  </si>
  <si>
    <t>Virreyes A</t>
  </si>
  <si>
    <t>Don Bosco  A</t>
  </si>
  <si>
    <t>C.U. de Quilmes A</t>
  </si>
  <si>
    <t>Hindu A</t>
  </si>
  <si>
    <t>SEVEN A SIDE DE MENORES DE 17 GRUPO I - SAN ALBANO</t>
  </si>
  <si>
    <t>Olivos</t>
  </si>
  <si>
    <t>Las Cañas</t>
  </si>
  <si>
    <t>Lanus</t>
  </si>
  <si>
    <t>Lujan</t>
  </si>
  <si>
    <t>San Albano</t>
  </si>
  <si>
    <t>SIC C</t>
  </si>
  <si>
    <t xml:space="preserve">Argentino </t>
  </si>
  <si>
    <t>Hurling</t>
  </si>
  <si>
    <t>Italiano</t>
  </si>
  <si>
    <t>San Andres</t>
  </si>
  <si>
    <t>Ciudad Bs.As.</t>
  </si>
  <si>
    <t>Almafuerte</t>
  </si>
  <si>
    <t>San Miguel</t>
  </si>
  <si>
    <t>Manuel Belgrano</t>
  </si>
  <si>
    <t>SITAS</t>
  </si>
  <si>
    <t>Arsenal Zarate</t>
  </si>
  <si>
    <t>La Salle</t>
  </si>
  <si>
    <t>San Fernando</t>
  </si>
  <si>
    <t>Floresta</t>
  </si>
  <si>
    <t>Italiano Escobar</t>
  </si>
  <si>
    <t>CASA de Padua</t>
  </si>
  <si>
    <t>T.F. San Pedro</t>
  </si>
  <si>
    <t>Berazategui</t>
  </si>
  <si>
    <t>Def. de Glew</t>
  </si>
  <si>
    <t>Daom</t>
  </si>
  <si>
    <t>Centro Naval</t>
  </si>
  <si>
    <t>San Carlos</t>
  </si>
  <si>
    <t>Berisso</t>
  </si>
  <si>
    <t>Ezeiza</t>
  </si>
  <si>
    <t>CLASIFICAN PARA LA COPA DE PLATA LOS RESTANTES SEGUNDOS y LOS 2 MEJORES TERCEROS Y JUGARAN EN CUARTOS DE FINAL - SEMIFINAL y FINAL</t>
  </si>
  <si>
    <t>T.F. de San Pedro</t>
  </si>
  <si>
    <t>CUARTOS DE FINAL</t>
  </si>
  <si>
    <t>SEVEN A SIDE DE MENORES DE 15 GRUPO II - BELGRANO (PINAZO)</t>
  </si>
  <si>
    <t>DOMINGO 15 DE NOVIEMBRE DE 2015</t>
  </si>
  <si>
    <t>A.D. Francesa A</t>
  </si>
  <si>
    <t>San Andres A</t>
  </si>
  <si>
    <t>Argentino A</t>
  </si>
  <si>
    <t>Delta A</t>
  </si>
  <si>
    <t>San Patricio A</t>
  </si>
  <si>
    <t>Newman B</t>
  </si>
  <si>
    <t>Hurling A</t>
  </si>
  <si>
    <t>CASA de Padua A</t>
  </si>
  <si>
    <t>SIC B</t>
  </si>
  <si>
    <t>Manuel Belgrano A</t>
  </si>
  <si>
    <t>Lanus A</t>
  </si>
  <si>
    <t>CLASIFICAN A LA COPA DE ORO - ETAPA FINAL 4 ZONAS DE 3: PARA DEFINIR LOS PRIMEROS DE ZONA SEMIFINAL y FINAL</t>
  </si>
  <si>
    <t>ZONA A</t>
  </si>
  <si>
    <t>ZONA B</t>
  </si>
  <si>
    <t>ZONA C</t>
  </si>
  <si>
    <t>ZONA D</t>
  </si>
  <si>
    <t>gz10</t>
  </si>
  <si>
    <t>gz11</t>
  </si>
  <si>
    <t>CLASIFICAN A LA COPA DE PLATA LOS 8 MEJORES SEGUNDOS Y JUGARAN EN CUARTOS DE FINAL - SEMIFINAL y FINAL</t>
  </si>
  <si>
    <t>M2</t>
  </si>
  <si>
    <t>2M2</t>
  </si>
  <si>
    <t>3M2</t>
  </si>
  <si>
    <t>4M2</t>
  </si>
  <si>
    <t>5M2</t>
  </si>
  <si>
    <t>6M2</t>
  </si>
  <si>
    <t>7M2</t>
  </si>
  <si>
    <t>8M2</t>
  </si>
  <si>
    <t>Horarios Generales</t>
  </si>
  <si>
    <t>Equipos</t>
  </si>
  <si>
    <t>ZONA</t>
  </si>
  <si>
    <t>G49</t>
  </si>
  <si>
    <t>GZA</t>
  </si>
  <si>
    <t>GZD</t>
  </si>
  <si>
    <t>GZB</t>
  </si>
  <si>
    <t>GZC</t>
  </si>
  <si>
    <t>SEVEN A SIDE DE MENORES DE 15 GRUPO I - SITAS</t>
  </si>
  <si>
    <t>CUBA C</t>
  </si>
  <si>
    <t>CASI C</t>
  </si>
  <si>
    <t>Los Cedros</t>
  </si>
  <si>
    <t>Tigre</t>
  </si>
  <si>
    <t>Argentino</t>
  </si>
  <si>
    <t>El Retiro</t>
  </si>
  <si>
    <t>Areco</t>
  </si>
  <si>
    <t>Porteño</t>
  </si>
  <si>
    <t>TF San Pedro</t>
  </si>
  <si>
    <t>Def, de Glew</t>
  </si>
  <si>
    <t>Las Heras</t>
  </si>
  <si>
    <t>Alumni C</t>
  </si>
  <si>
    <t>St. Brendan´s</t>
  </si>
  <si>
    <t>Belgrano C</t>
  </si>
  <si>
    <t>Pucara C</t>
  </si>
  <si>
    <t>CLASIFICAN PARA LA SEGUNDA RUEDA LOS PRIMEROS DE ZONA y LOS 2 MEJORES SEGUNDOS PARA JUGAR EN 4 ZONAS DE 3 y DEFINIR EN SEMIFINAL y FINAL</t>
  </si>
  <si>
    <t>9m2</t>
  </si>
  <si>
    <t>3m3</t>
  </si>
  <si>
    <t>4m3</t>
  </si>
  <si>
    <t>g36</t>
  </si>
  <si>
    <t>g39</t>
  </si>
  <si>
    <t>g42</t>
  </si>
  <si>
    <t>g45</t>
  </si>
  <si>
    <t>g50</t>
  </si>
  <si>
    <t>g51</t>
  </si>
  <si>
    <t>g52</t>
  </si>
  <si>
    <t>g53</t>
  </si>
  <si>
    <t>g46</t>
  </si>
  <si>
    <t>g47</t>
  </si>
  <si>
    <t>G65</t>
  </si>
  <si>
    <t>G66</t>
  </si>
  <si>
    <t>G60</t>
  </si>
  <si>
    <t>G61</t>
  </si>
  <si>
    <t>G48</t>
  </si>
  <si>
    <t>G52</t>
  </si>
  <si>
    <t>G53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</si>
</sst>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4"/>
      <color indexed="9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b/>
      <sz val="14"/>
      <color theme="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9" fillId="33" borderId="13" xfId="0" applyFont="1" applyFill="1" applyBorder="1" applyAlignment="1">
      <alignment horizontal="center"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4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11" fillId="0" borderId="18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75" fillId="0" borderId="21" xfId="0" applyFont="1" applyBorder="1" applyAlignment="1">
      <alignment/>
    </xf>
    <xf numFmtId="0" fontId="1" fillId="42" borderId="13" xfId="0" applyFont="1" applyFill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75" fillId="0" borderId="18" xfId="0" applyFont="1" applyBorder="1" applyAlignment="1">
      <alignment/>
    </xf>
    <xf numFmtId="0" fontId="14" fillId="42" borderId="24" xfId="0" applyFont="1" applyFill="1" applyBorder="1" applyAlignment="1">
      <alignment horizontal="center"/>
    </xf>
    <xf numFmtId="49" fontId="14" fillId="42" borderId="0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left"/>
    </xf>
    <xf numFmtId="0" fontId="1" fillId="42" borderId="19" xfId="0" applyFont="1" applyFill="1" applyBorder="1" applyAlignment="1">
      <alignment horizontal="center"/>
    </xf>
    <xf numFmtId="0" fontId="76" fillId="42" borderId="19" xfId="0" applyFont="1" applyFill="1" applyBorder="1" applyAlignment="1">
      <alignment horizontal="center" vertical="center"/>
    </xf>
    <xf numFmtId="0" fontId="77" fillId="42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76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8" fillId="44" borderId="13" xfId="0" applyFont="1" applyFill="1" applyBorder="1" applyAlignment="1">
      <alignment horizontal="center" vertical="center"/>
    </xf>
    <xf numFmtId="0" fontId="78" fillId="44" borderId="14" xfId="0" applyFont="1" applyFill="1" applyBorder="1" applyAlignment="1">
      <alignment horizontal="center" vertical="center"/>
    </xf>
    <xf numFmtId="0" fontId="78" fillId="44" borderId="33" xfId="0" applyFont="1" applyFill="1" applyBorder="1" applyAlignment="1">
      <alignment horizontal="center" vertical="center"/>
    </xf>
    <xf numFmtId="0" fontId="79" fillId="45" borderId="13" xfId="0" applyFont="1" applyFill="1" applyBorder="1" applyAlignment="1">
      <alignment horizontal="center" vertical="center"/>
    </xf>
    <xf numFmtId="0" fontId="79" fillId="45" borderId="10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80" fillId="43" borderId="34" xfId="0" applyFont="1" applyFill="1" applyBorder="1" applyAlignment="1">
      <alignment horizontal="center" vertical="center"/>
    </xf>
    <xf numFmtId="0" fontId="80" fillId="43" borderId="35" xfId="0" applyFont="1" applyFill="1" applyBorder="1" applyAlignment="1">
      <alignment horizontal="center" vertical="center"/>
    </xf>
    <xf numFmtId="0" fontId="80" fillId="43" borderId="36" xfId="0" applyFont="1" applyFill="1" applyBorder="1" applyAlignment="1">
      <alignment horizontal="center" vertical="center"/>
    </xf>
    <xf numFmtId="0" fontId="80" fillId="43" borderId="37" xfId="0" applyFont="1" applyFill="1" applyBorder="1" applyAlignment="1">
      <alignment horizontal="center" vertical="center"/>
    </xf>
    <xf numFmtId="0" fontId="80" fillId="43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43" borderId="17" xfId="0" applyFont="1" applyFill="1" applyBorder="1" applyAlignment="1">
      <alignment horizontal="left"/>
    </xf>
    <xf numFmtId="0" fontId="9" fillId="47" borderId="13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/>
    </xf>
    <xf numFmtId="0" fontId="14" fillId="43" borderId="24" xfId="0" applyFont="1" applyFill="1" applyBorder="1" applyAlignment="1">
      <alignment horizontal="center"/>
    </xf>
    <xf numFmtId="49" fontId="14" fillId="43" borderId="0" xfId="0" applyNumberFormat="1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76" fillId="43" borderId="22" xfId="0" applyFont="1" applyFill="1" applyBorder="1" applyAlignment="1">
      <alignment horizontal="center" vertical="center"/>
    </xf>
    <xf numFmtId="0" fontId="77" fillId="43" borderId="10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11" fillId="43" borderId="21" xfId="0" applyFont="1" applyFill="1" applyBorder="1" applyAlignment="1">
      <alignment horizontal="left"/>
    </xf>
    <xf numFmtId="0" fontId="0" fillId="43" borderId="2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42" borderId="0" xfId="0" applyFont="1" applyFill="1" applyBorder="1" applyAlignment="1">
      <alignment horizontal="center" vertical="center"/>
    </xf>
    <xf numFmtId="0" fontId="1" fillId="42" borderId="40" xfId="0" applyFont="1" applyFill="1" applyBorder="1" applyAlignment="1">
      <alignment horizontal="center" vertical="center"/>
    </xf>
    <xf numFmtId="0" fontId="1" fillId="48" borderId="39" xfId="0" applyFont="1" applyFill="1" applyBorder="1" applyAlignment="1">
      <alignment horizontal="center"/>
    </xf>
    <xf numFmtId="0" fontId="77" fillId="43" borderId="1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right"/>
    </xf>
    <xf numFmtId="49" fontId="14" fillId="0" borderId="43" xfId="0" applyNumberFormat="1" applyFont="1" applyFill="1" applyBorder="1" applyAlignment="1">
      <alignment horizontal="left"/>
    </xf>
    <xf numFmtId="49" fontId="14" fillId="0" borderId="43" xfId="0" applyNumberFormat="1" applyFont="1" applyBorder="1" applyAlignment="1">
      <alignment/>
    </xf>
    <xf numFmtId="49" fontId="14" fillId="0" borderId="43" xfId="0" applyNumberFormat="1" applyFont="1" applyBorder="1" applyAlignment="1">
      <alignment horizontal="left"/>
    </xf>
    <xf numFmtId="49" fontId="14" fillId="0" borderId="44" xfId="0" applyNumberFormat="1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4" fillId="48" borderId="33" xfId="0" applyFont="1" applyFill="1" applyBorder="1" applyAlignment="1">
      <alignment horizontal="center" vertical="center"/>
    </xf>
    <xf numFmtId="0" fontId="76" fillId="48" borderId="27" xfId="0" applyFont="1" applyFill="1" applyBorder="1" applyAlignment="1">
      <alignment horizontal="center"/>
    </xf>
    <xf numFmtId="0" fontId="9" fillId="48" borderId="28" xfId="0" applyFont="1" applyFill="1" applyBorder="1" applyAlignment="1">
      <alignment horizontal="center"/>
    </xf>
    <xf numFmtId="49" fontId="14" fillId="48" borderId="25" xfId="0" applyNumberFormat="1" applyFont="1" applyFill="1" applyBorder="1" applyAlignment="1">
      <alignment horizontal="right"/>
    </xf>
    <xf numFmtId="49" fontId="14" fillId="48" borderId="44" xfId="0" applyNumberFormat="1" applyFont="1" applyFill="1" applyBorder="1" applyAlignment="1">
      <alignment horizontal="left"/>
    </xf>
    <xf numFmtId="0" fontId="1" fillId="48" borderId="33" xfId="0" applyFont="1" applyFill="1" applyBorder="1" applyAlignment="1">
      <alignment horizontal="center"/>
    </xf>
    <xf numFmtId="0" fontId="75" fillId="48" borderId="45" xfId="0" applyFont="1" applyFill="1" applyBorder="1" applyAlignment="1">
      <alignment/>
    </xf>
    <xf numFmtId="0" fontId="0" fillId="48" borderId="27" xfId="0" applyFont="1" applyFill="1" applyBorder="1" applyAlignment="1">
      <alignment horizontal="center"/>
    </xf>
    <xf numFmtId="0" fontId="0" fillId="48" borderId="20" xfId="0" applyFont="1" applyFill="1" applyBorder="1" applyAlignment="1">
      <alignment horizontal="center"/>
    </xf>
    <xf numFmtId="0" fontId="76" fillId="48" borderId="20" xfId="0" applyFont="1" applyFill="1" applyBorder="1" applyAlignment="1">
      <alignment horizontal="center"/>
    </xf>
    <xf numFmtId="0" fontId="79" fillId="48" borderId="14" xfId="0" applyFont="1" applyFill="1" applyBorder="1" applyAlignment="1">
      <alignment horizontal="center" vertical="center"/>
    </xf>
    <xf numFmtId="0" fontId="10" fillId="48" borderId="14" xfId="0" applyFont="1" applyFill="1" applyBorder="1" applyAlignment="1">
      <alignment horizontal="center"/>
    </xf>
    <xf numFmtId="0" fontId="79" fillId="48" borderId="33" xfId="0" applyFont="1" applyFill="1" applyBorder="1" applyAlignment="1">
      <alignment horizontal="center" vertical="center"/>
    </xf>
    <xf numFmtId="49" fontId="14" fillId="48" borderId="44" xfId="0" applyNumberFormat="1" applyFont="1" applyFill="1" applyBorder="1" applyAlignment="1">
      <alignment/>
    </xf>
    <xf numFmtId="0" fontId="1" fillId="48" borderId="28" xfId="0" applyFont="1" applyFill="1" applyBorder="1" applyAlignment="1">
      <alignment horizontal="center"/>
    </xf>
    <xf numFmtId="0" fontId="75" fillId="48" borderId="18" xfId="0" applyFont="1" applyFill="1" applyBorder="1" applyAlignment="1">
      <alignment horizontal="left"/>
    </xf>
    <xf numFmtId="0" fontId="75" fillId="48" borderId="45" xfId="0" applyFont="1" applyFill="1" applyBorder="1" applyAlignment="1">
      <alignment horizontal="left"/>
    </xf>
    <xf numFmtId="0" fontId="0" fillId="0" borderId="0" xfId="51" applyAlignment="1">
      <alignment horizontal="center"/>
      <protection/>
    </xf>
    <xf numFmtId="0" fontId="1" fillId="42" borderId="15" xfId="0" applyFont="1" applyFill="1" applyBorder="1" applyAlignment="1">
      <alignment/>
    </xf>
    <xf numFmtId="0" fontId="1" fillId="42" borderId="10" xfId="0" applyFont="1" applyFill="1" applyBorder="1" applyAlignment="1">
      <alignment horizontal="left" vertical="center"/>
    </xf>
    <xf numFmtId="0" fontId="2" fillId="0" borderId="0" xfId="51" applyFont="1">
      <alignment/>
      <protection/>
    </xf>
    <xf numFmtId="0" fontId="9" fillId="33" borderId="13" xfId="51" applyFont="1" applyFill="1" applyBorder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1" fillId="0" borderId="10" xfId="51" applyFont="1" applyBorder="1" applyAlignment="1">
      <alignment horizontal="left" vertical="center"/>
      <protection/>
    </xf>
    <xf numFmtId="0" fontId="1" fillId="42" borderId="10" xfId="51" applyFont="1" applyFill="1" applyBorder="1" applyAlignment="1">
      <alignment horizontal="left" vertical="center"/>
      <protection/>
    </xf>
    <xf numFmtId="0" fontId="0" fillId="0" borderId="10" xfId="51" applyBorder="1">
      <alignment/>
      <protection/>
    </xf>
    <xf numFmtId="0" fontId="0" fillId="33" borderId="0" xfId="51" applyFill="1">
      <alignment/>
      <protection/>
    </xf>
    <xf numFmtId="0" fontId="0" fillId="43" borderId="10" xfId="5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0" xfId="51" applyFill="1" applyBorder="1">
      <alignment/>
      <protection/>
    </xf>
    <xf numFmtId="0" fontId="0" fillId="0" borderId="10" xfId="51" applyFont="1" applyBorder="1" applyAlignment="1">
      <alignment horizontal="left" vertical="center"/>
      <protection/>
    </xf>
    <xf numFmtId="0" fontId="2" fillId="34" borderId="0" xfId="51" applyFont="1" applyFill="1">
      <alignment/>
      <protection/>
    </xf>
    <xf numFmtId="0" fontId="0" fillId="34" borderId="0" xfId="51" applyFill="1">
      <alignment/>
      <protection/>
    </xf>
    <xf numFmtId="0" fontId="0" fillId="35" borderId="11" xfId="51" applyFill="1" applyBorder="1">
      <alignment/>
      <protection/>
    </xf>
    <xf numFmtId="0" fontId="0" fillId="0" borderId="0" xfId="51" applyFont="1" applyBorder="1" applyAlignment="1">
      <alignment horizontal="left" vertical="center"/>
      <protection/>
    </xf>
    <xf numFmtId="0" fontId="1" fillId="0" borderId="0" xfId="51" applyFont="1">
      <alignment/>
      <protection/>
    </xf>
    <xf numFmtId="0" fontId="0" fillId="0" borderId="0" xfId="51" applyBorder="1" applyAlignment="1">
      <alignment horizontal="center"/>
      <protection/>
    </xf>
    <xf numFmtId="0" fontId="9" fillId="42" borderId="10" xfId="51" applyFont="1" applyFill="1" applyBorder="1" applyAlignment="1">
      <alignment horizontal="center"/>
      <protection/>
    </xf>
    <xf numFmtId="0" fontId="75" fillId="0" borderId="10" xfId="51" applyFont="1" applyBorder="1" applyAlignment="1">
      <alignment horizontal="left" vertical="center"/>
      <protection/>
    </xf>
    <xf numFmtId="0" fontId="0" fillId="0" borderId="0" xfId="51" applyAlignment="1">
      <alignment horizontal="center" vertical="center"/>
      <protection/>
    </xf>
    <xf numFmtId="0" fontId="9" fillId="47" borderId="13" xfId="51" applyFont="1" applyFill="1" applyBorder="1" applyAlignment="1">
      <alignment horizontal="center" vertical="center"/>
      <protection/>
    </xf>
    <xf numFmtId="0" fontId="9" fillId="33" borderId="13" xfId="51" applyFont="1" applyFill="1" applyBorder="1" applyAlignment="1">
      <alignment horizontal="center" vertical="center"/>
      <protection/>
    </xf>
    <xf numFmtId="0" fontId="1" fillId="47" borderId="10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0" fillId="47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9" fillId="42" borderId="10" xfId="51" applyFont="1" applyFill="1" applyBorder="1" applyAlignment="1">
      <alignment horizontal="center" vertical="center"/>
      <protection/>
    </xf>
    <xf numFmtId="0" fontId="0" fillId="0" borderId="12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0" fontId="0" fillId="0" borderId="46" xfId="51" applyFont="1" applyBorder="1" applyAlignment="1">
      <alignment horizontal="center"/>
      <protection/>
    </xf>
    <xf numFmtId="0" fontId="1" fillId="42" borderId="39" xfId="51" applyFont="1" applyFill="1" applyBorder="1" applyAlignment="1">
      <alignment horizontal="center" vertical="center"/>
      <protection/>
    </xf>
    <xf numFmtId="0" fontId="1" fillId="48" borderId="42" xfId="51" applyFont="1" applyFill="1" applyBorder="1" applyAlignment="1">
      <alignment horizontal="center"/>
      <protection/>
    </xf>
    <xf numFmtId="0" fontId="1" fillId="48" borderId="13" xfId="51" applyFont="1" applyFill="1" applyBorder="1" applyAlignment="1">
      <alignment horizontal="center"/>
      <protection/>
    </xf>
    <xf numFmtId="0" fontId="1" fillId="48" borderId="23" xfId="51" applyFont="1" applyFill="1" applyBorder="1" applyAlignment="1">
      <alignment horizontal="center"/>
      <protection/>
    </xf>
    <xf numFmtId="0" fontId="14" fillId="43" borderId="24" xfId="51" applyFont="1" applyFill="1" applyBorder="1" applyAlignment="1">
      <alignment horizontal="center"/>
      <protection/>
    </xf>
    <xf numFmtId="49" fontId="14" fillId="43" borderId="0" xfId="51" applyNumberFormat="1" applyFont="1" applyFill="1" applyBorder="1" applyAlignment="1">
      <alignment horizontal="center"/>
      <protection/>
    </xf>
    <xf numFmtId="0" fontId="1" fillId="43" borderId="10" xfId="51" applyFont="1" applyFill="1" applyBorder="1" applyAlignment="1">
      <alignment horizontal="center"/>
      <protection/>
    </xf>
    <xf numFmtId="0" fontId="11" fillId="43" borderId="17" xfId="51" applyFont="1" applyFill="1" applyBorder="1" applyAlignment="1">
      <alignment horizontal="left"/>
      <protection/>
    </xf>
    <xf numFmtId="0" fontId="80" fillId="43" borderId="36" xfId="51" applyFont="1" applyFill="1" applyBorder="1" applyAlignment="1">
      <alignment horizontal="center" vertical="center"/>
      <protection/>
    </xf>
    <xf numFmtId="0" fontId="0" fillId="43" borderId="19" xfId="51" applyFont="1" applyFill="1" applyBorder="1" applyAlignment="1">
      <alignment horizontal="center"/>
      <protection/>
    </xf>
    <xf numFmtId="0" fontId="76" fillId="43" borderId="19" xfId="51" applyFont="1" applyFill="1" applyBorder="1" applyAlignment="1">
      <alignment horizontal="center" vertical="center"/>
      <protection/>
    </xf>
    <xf numFmtId="0" fontId="77" fillId="43" borderId="10" xfId="51" applyFont="1" applyFill="1" applyBorder="1" applyAlignment="1">
      <alignment horizontal="center" vertical="center"/>
      <protection/>
    </xf>
    <xf numFmtId="0" fontId="0" fillId="43" borderId="15" xfId="51" applyFill="1" applyBorder="1">
      <alignment/>
      <protection/>
    </xf>
    <xf numFmtId="0" fontId="8" fillId="46" borderId="0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0" fillId="33" borderId="0" xfId="51" applyFill="1" applyAlignment="1">
      <alignment horizontal="center"/>
      <protection/>
    </xf>
    <xf numFmtId="0" fontId="0" fillId="35" borderId="0" xfId="51" applyFill="1" applyAlignment="1">
      <alignment horizontal="center"/>
      <protection/>
    </xf>
    <xf numFmtId="0" fontId="14" fillId="0" borderId="24" xfId="51" applyFont="1" applyBorder="1" applyAlignment="1">
      <alignment horizontal="center"/>
      <protection/>
    </xf>
    <xf numFmtId="49" fontId="14" fillId="0" borderId="0" xfId="51" applyNumberFormat="1" applyFont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0" fontId="11" fillId="0" borderId="17" xfId="51" applyFont="1" applyFill="1" applyBorder="1" applyAlignment="1">
      <alignment horizontal="left"/>
      <protection/>
    </xf>
    <xf numFmtId="0" fontId="80" fillId="43" borderId="34" xfId="51" applyFont="1" applyFill="1" applyBorder="1" applyAlignment="1">
      <alignment horizontal="center" vertical="center"/>
      <protection/>
    </xf>
    <xf numFmtId="0" fontId="0" fillId="0" borderId="19" xfId="51" applyFill="1" applyBorder="1" applyAlignment="1">
      <alignment horizontal="center"/>
      <protection/>
    </xf>
    <xf numFmtId="0" fontId="76" fillId="0" borderId="19" xfId="51" applyFont="1" applyBorder="1" applyAlignment="1">
      <alignment horizontal="center" vertical="center"/>
      <protection/>
    </xf>
    <xf numFmtId="0" fontId="77" fillId="0" borderId="10" xfId="51" applyFont="1" applyBorder="1" applyAlignment="1">
      <alignment horizontal="center" vertical="center"/>
      <protection/>
    </xf>
    <xf numFmtId="0" fontId="0" fillId="0" borderId="15" xfId="51" applyBorder="1">
      <alignment/>
      <protection/>
    </xf>
    <xf numFmtId="0" fontId="11" fillId="0" borderId="17" xfId="51" applyFont="1" applyBorder="1" applyAlignment="1">
      <alignment horizontal="left"/>
      <protection/>
    </xf>
    <xf numFmtId="0" fontId="77" fillId="49" borderId="10" xfId="51" applyFont="1" applyFill="1" applyBorder="1" applyAlignment="1">
      <alignment horizontal="center" vertical="center"/>
      <protection/>
    </xf>
    <xf numFmtId="0" fontId="14" fillId="0" borderId="25" xfId="51" applyFont="1" applyBorder="1" applyAlignment="1">
      <alignment horizontal="center"/>
      <protection/>
    </xf>
    <xf numFmtId="49" fontId="14" fillId="0" borderId="26" xfId="51" applyNumberFormat="1" applyFont="1" applyBorder="1" applyAlignment="1">
      <alignment horizontal="center"/>
      <protection/>
    </xf>
    <xf numFmtId="0" fontId="11" fillId="0" borderId="18" xfId="51" applyFont="1" applyBorder="1" applyAlignment="1">
      <alignment horizontal="left"/>
      <protection/>
    </xf>
    <xf numFmtId="0" fontId="0" fillId="0" borderId="20" xfId="51" applyFill="1" applyBorder="1" applyAlignment="1">
      <alignment horizontal="center"/>
      <protection/>
    </xf>
    <xf numFmtId="0" fontId="76" fillId="0" borderId="20" xfId="51" applyFont="1" applyBorder="1" applyAlignment="1">
      <alignment horizontal="center" vertical="center"/>
      <protection/>
    </xf>
    <xf numFmtId="0" fontId="77" fillId="49" borderId="14" xfId="51" applyFont="1" applyFill="1" applyBorder="1" applyAlignment="1">
      <alignment horizontal="center" vertical="center"/>
      <protection/>
    </xf>
    <xf numFmtId="0" fontId="0" fillId="0" borderId="16" xfId="51" applyBorder="1">
      <alignment/>
      <protection/>
    </xf>
    <xf numFmtId="0" fontId="11" fillId="0" borderId="21" xfId="51" applyFont="1" applyFill="1" applyBorder="1" applyAlignment="1">
      <alignment horizontal="left"/>
      <protection/>
    </xf>
    <xf numFmtId="0" fontId="0" fillId="0" borderId="22" xfId="51" applyFill="1" applyBorder="1" applyAlignment="1">
      <alignment horizontal="center"/>
      <protection/>
    </xf>
    <xf numFmtId="0" fontId="76" fillId="0" borderId="22" xfId="51" applyFont="1" applyBorder="1" applyAlignment="1">
      <alignment horizontal="center" vertical="center"/>
      <protection/>
    </xf>
    <xf numFmtId="0" fontId="77" fillId="0" borderId="13" xfId="51" applyFont="1" applyBorder="1" applyAlignment="1">
      <alignment horizontal="center" vertical="center"/>
      <protection/>
    </xf>
    <xf numFmtId="0" fontId="0" fillId="0" borderId="23" xfId="51" applyBorder="1">
      <alignment/>
      <protection/>
    </xf>
    <xf numFmtId="0" fontId="0" fillId="36" borderId="0" xfId="51" applyFill="1" applyAlignment="1">
      <alignment horizontal="center"/>
      <protection/>
    </xf>
    <xf numFmtId="0" fontId="0" fillId="37" borderId="0" xfId="51" applyFill="1" applyAlignment="1">
      <alignment horizontal="center"/>
      <protection/>
    </xf>
    <xf numFmtId="0" fontId="11" fillId="43" borderId="18" xfId="51" applyFont="1" applyFill="1" applyBorder="1" applyAlignment="1">
      <alignment horizontal="left"/>
      <protection/>
    </xf>
    <xf numFmtId="0" fontId="11" fillId="0" borderId="18" xfId="51" applyFont="1" applyFill="1" applyBorder="1" applyAlignment="1">
      <alignment horizontal="left"/>
      <protection/>
    </xf>
    <xf numFmtId="0" fontId="0" fillId="38" borderId="0" xfId="51" applyFill="1" applyAlignment="1">
      <alignment horizontal="center"/>
      <protection/>
    </xf>
    <xf numFmtId="0" fontId="0" fillId="39" borderId="0" xfId="51" applyFill="1" applyAlignment="1">
      <alignment horizontal="center"/>
      <protection/>
    </xf>
    <xf numFmtId="0" fontId="80" fillId="43" borderId="35" xfId="51" applyFont="1" applyFill="1" applyBorder="1" applyAlignment="1">
      <alignment horizontal="center" vertical="center"/>
      <protection/>
    </xf>
    <xf numFmtId="0" fontId="77" fillId="0" borderId="14" xfId="51" applyFont="1" applyBorder="1" applyAlignment="1">
      <alignment horizontal="center" vertical="center"/>
      <protection/>
    </xf>
    <xf numFmtId="0" fontId="14" fillId="42" borderId="24" xfId="51" applyFont="1" applyFill="1" applyBorder="1" applyAlignment="1">
      <alignment horizontal="center"/>
      <protection/>
    </xf>
    <xf numFmtId="49" fontId="14" fillId="42" borderId="0" xfId="51" applyNumberFormat="1" applyFont="1" applyFill="1" applyBorder="1" applyAlignment="1">
      <alignment horizontal="center"/>
      <protection/>
    </xf>
    <xf numFmtId="0" fontId="12" fillId="42" borderId="17" xfId="51" applyFont="1" applyFill="1" applyBorder="1" applyAlignment="1">
      <alignment horizontal="left"/>
      <protection/>
    </xf>
    <xf numFmtId="0" fontId="1" fillId="42" borderId="19" xfId="51" applyFont="1" applyFill="1" applyBorder="1" applyAlignment="1">
      <alignment horizontal="center"/>
      <protection/>
    </xf>
    <xf numFmtId="0" fontId="76" fillId="42" borderId="19" xfId="51" applyFont="1" applyFill="1" applyBorder="1" applyAlignment="1">
      <alignment horizontal="center" vertical="center"/>
      <protection/>
    </xf>
    <xf numFmtId="0" fontId="77" fillId="42" borderId="10" xfId="51" applyFont="1" applyFill="1" applyBorder="1" applyAlignment="1">
      <alignment horizontal="center" vertical="center"/>
      <protection/>
    </xf>
    <xf numFmtId="0" fontId="1" fillId="42" borderId="15" xfId="51" applyFont="1" applyFill="1" applyBorder="1">
      <alignment/>
      <protection/>
    </xf>
    <xf numFmtId="0" fontId="11" fillId="0" borderId="21" xfId="51" applyFont="1" applyBorder="1" applyAlignment="1">
      <alignment horizontal="left"/>
      <protection/>
    </xf>
    <xf numFmtId="0" fontId="8" fillId="0" borderId="0" xfId="51" applyFont="1" applyBorder="1" applyAlignment="1">
      <alignment horizontal="center"/>
      <protection/>
    </xf>
    <xf numFmtId="0" fontId="4" fillId="35" borderId="0" xfId="51" applyFont="1" applyFill="1" applyAlignment="1">
      <alignment horizontal="center"/>
      <protection/>
    </xf>
    <xf numFmtId="0" fontId="0" fillId="40" borderId="0" xfId="51" applyFill="1" applyAlignment="1">
      <alignment horizontal="center"/>
      <protection/>
    </xf>
    <xf numFmtId="0" fontId="11" fillId="43" borderId="21" xfId="51" applyFont="1" applyFill="1" applyBorder="1" applyAlignment="1">
      <alignment horizontal="left"/>
      <protection/>
    </xf>
    <xf numFmtId="0" fontId="76" fillId="43" borderId="22" xfId="51" applyFont="1" applyFill="1" applyBorder="1" applyAlignment="1">
      <alignment horizontal="center" vertical="center"/>
      <protection/>
    </xf>
    <xf numFmtId="0" fontId="0" fillId="43" borderId="23" xfId="51" applyFill="1" applyBorder="1">
      <alignment/>
      <protection/>
    </xf>
    <xf numFmtId="0" fontId="0" fillId="41" borderId="0" xfId="51" applyFill="1" applyAlignment="1">
      <alignment horizontal="center"/>
      <protection/>
    </xf>
    <xf numFmtId="0" fontId="11" fillId="0" borderId="29" xfId="51" applyFont="1" applyBorder="1" applyAlignment="1">
      <alignment horizontal="left"/>
      <protection/>
    </xf>
    <xf numFmtId="0" fontId="80" fillId="43" borderId="37" xfId="51" applyFont="1" applyFill="1" applyBorder="1" applyAlignment="1">
      <alignment horizontal="center" vertical="center"/>
      <protection/>
    </xf>
    <xf numFmtId="0" fontId="76" fillId="0" borderId="30" xfId="51" applyFont="1" applyBorder="1" applyAlignment="1">
      <alignment horizontal="center" vertical="center"/>
      <protection/>
    </xf>
    <xf numFmtId="0" fontId="77" fillId="0" borderId="31" xfId="51" applyFont="1" applyBorder="1" applyAlignment="1">
      <alignment horizontal="center" vertical="center"/>
      <protection/>
    </xf>
    <xf numFmtId="0" fontId="0" fillId="0" borderId="32" xfId="51" applyBorder="1">
      <alignment/>
      <protection/>
    </xf>
    <xf numFmtId="0" fontId="5" fillId="0" borderId="0" xfId="51" applyFont="1" applyAlignment="1">
      <alignment horizontal="center"/>
      <protection/>
    </xf>
    <xf numFmtId="0" fontId="6" fillId="0" borderId="10" xfId="51" applyFont="1" applyBorder="1" applyAlignment="1">
      <alignment horizontal="center"/>
      <protection/>
    </xf>
    <xf numFmtId="49" fontId="14" fillId="0" borderId="24" xfId="51" applyNumberFormat="1" applyFont="1" applyBorder="1" applyAlignment="1">
      <alignment horizontal="right"/>
      <protection/>
    </xf>
    <xf numFmtId="49" fontId="14" fillId="0" borderId="0" xfId="51" applyNumberFormat="1" applyFont="1" applyBorder="1" applyAlignment="1">
      <alignment horizontal="left"/>
      <protection/>
    </xf>
    <xf numFmtId="0" fontId="0" fillId="0" borderId="21" xfId="51" applyFont="1" applyBorder="1" applyAlignment="1">
      <alignment horizontal="left"/>
      <protection/>
    </xf>
    <xf numFmtId="0" fontId="0" fillId="0" borderId="22" xfId="51" applyFont="1" applyBorder="1" applyAlignment="1">
      <alignment horizontal="center"/>
      <protection/>
    </xf>
    <xf numFmtId="0" fontId="76" fillId="0" borderId="22" xfId="51" applyFont="1" applyBorder="1" applyAlignment="1">
      <alignment horizontal="center"/>
      <protection/>
    </xf>
    <xf numFmtId="0" fontId="79" fillId="45" borderId="13" xfId="51" applyFont="1" applyFill="1" applyBorder="1" applyAlignment="1">
      <alignment horizontal="center" vertical="center"/>
      <protection/>
    </xf>
    <xf numFmtId="0" fontId="8" fillId="0" borderId="0" xfId="51" applyFont="1">
      <alignment/>
      <protection/>
    </xf>
    <xf numFmtId="0" fontId="10" fillId="0" borderId="10" xfId="51" applyFont="1" applyFill="1" applyBorder="1" applyAlignment="1">
      <alignment horizontal="center"/>
      <protection/>
    </xf>
    <xf numFmtId="0" fontId="0" fillId="0" borderId="17" xfId="51" applyFont="1" applyBorder="1" applyAlignment="1">
      <alignment horizontal="left"/>
      <protection/>
    </xf>
    <xf numFmtId="0" fontId="0" fillId="0" borderId="19" xfId="51" applyFont="1" applyBorder="1" applyAlignment="1">
      <alignment horizontal="center"/>
      <protection/>
    </xf>
    <xf numFmtId="0" fontId="76" fillId="0" borderId="19" xfId="51" applyFont="1" applyBorder="1" applyAlignment="1">
      <alignment horizontal="center"/>
      <protection/>
    </xf>
    <xf numFmtId="0" fontId="79" fillId="45" borderId="10" xfId="51" applyFont="1" applyFill="1" applyBorder="1" applyAlignment="1">
      <alignment horizontal="center" vertical="center"/>
      <protection/>
    </xf>
    <xf numFmtId="49" fontId="14" fillId="0" borderId="25" xfId="51" applyNumberFormat="1" applyFont="1" applyBorder="1" applyAlignment="1">
      <alignment horizontal="right"/>
      <protection/>
    </xf>
    <xf numFmtId="49" fontId="14" fillId="0" borderId="26" xfId="51" applyNumberFormat="1" applyFont="1" applyBorder="1" applyAlignment="1">
      <alignment horizontal="left"/>
      <protection/>
    </xf>
    <xf numFmtId="0" fontId="1" fillId="0" borderId="14" xfId="51" applyFont="1" applyFill="1" applyBorder="1" applyAlignment="1">
      <alignment horizontal="center"/>
      <protection/>
    </xf>
    <xf numFmtId="0" fontId="0" fillId="50" borderId="20" xfId="51" applyFont="1" applyFill="1" applyBorder="1" applyAlignment="1">
      <alignment horizontal="center"/>
      <protection/>
    </xf>
    <xf numFmtId="0" fontId="76" fillId="50" borderId="20" xfId="51" applyFont="1" applyFill="1" applyBorder="1" applyAlignment="1">
      <alignment horizontal="center"/>
      <protection/>
    </xf>
    <xf numFmtId="0" fontId="79" fillId="50" borderId="14" xfId="51" applyFont="1" applyFill="1" applyBorder="1" applyAlignment="1">
      <alignment horizontal="center" vertical="center"/>
      <protection/>
    </xf>
    <xf numFmtId="0" fontId="1" fillId="50" borderId="16" xfId="51" applyFont="1" applyFill="1" applyBorder="1">
      <alignment/>
      <protection/>
    </xf>
    <xf numFmtId="49" fontId="14" fillId="0" borderId="43" xfId="51" applyNumberFormat="1" applyFont="1" applyFill="1" applyBorder="1" applyAlignment="1">
      <alignment horizontal="left"/>
      <protection/>
    </xf>
    <xf numFmtId="0" fontId="10" fillId="0" borderId="13" xfId="51" applyFont="1" applyFill="1" applyBorder="1" applyAlignment="1">
      <alignment horizontal="center"/>
      <protection/>
    </xf>
    <xf numFmtId="0" fontId="1" fillId="0" borderId="23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1" fillId="0" borderId="15" xfId="51" applyFont="1" applyBorder="1">
      <alignment/>
      <protection/>
    </xf>
    <xf numFmtId="49" fontId="14" fillId="0" borderId="44" xfId="51" applyNumberFormat="1" applyFont="1" applyFill="1" applyBorder="1" applyAlignment="1">
      <alignment horizontal="left"/>
      <protection/>
    </xf>
    <xf numFmtId="0" fontId="10" fillId="0" borderId="14" xfId="51" applyFont="1" applyFill="1" applyBorder="1" applyAlignment="1">
      <alignment horizontal="center"/>
      <protection/>
    </xf>
    <xf numFmtId="0" fontId="76" fillId="50" borderId="27" xfId="51" applyFont="1" applyFill="1" applyBorder="1" applyAlignment="1">
      <alignment horizontal="center"/>
      <protection/>
    </xf>
    <xf numFmtId="49" fontId="14" fillId="0" borderId="0" xfId="51" applyNumberFormat="1" applyFont="1" applyBorder="1">
      <alignment/>
      <protection/>
    </xf>
    <xf numFmtId="0" fontId="1" fillId="0" borderId="13" xfId="51" applyFont="1" applyFill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49" fontId="14" fillId="0" borderId="26" xfId="51" applyNumberFormat="1" applyFont="1" applyBorder="1">
      <alignment/>
      <protection/>
    </xf>
    <xf numFmtId="0" fontId="6" fillId="0" borderId="0" xfId="51" applyFont="1" applyAlignment="1">
      <alignment horizontal="center"/>
      <protection/>
    </xf>
    <xf numFmtId="49" fontId="14" fillId="0" borderId="0" xfId="51" applyNumberFormat="1" applyFont="1" applyFill="1" applyBorder="1" applyAlignment="1">
      <alignment horizontal="left"/>
      <protection/>
    </xf>
    <xf numFmtId="49" fontId="14" fillId="0" borderId="26" xfId="51" applyNumberFormat="1" applyFont="1" applyFill="1" applyBorder="1" applyAlignment="1">
      <alignment horizontal="left"/>
      <protection/>
    </xf>
    <xf numFmtId="0" fontId="0" fillId="0" borderId="18" xfId="51" applyFont="1" applyBorder="1" applyAlignment="1">
      <alignment horizontal="left"/>
      <protection/>
    </xf>
    <xf numFmtId="0" fontId="0" fillId="0" borderId="27" xfId="51" applyFont="1" applyBorder="1" applyAlignment="1">
      <alignment horizontal="center"/>
      <protection/>
    </xf>
    <xf numFmtId="0" fontId="76" fillId="0" borderId="20" xfId="51" applyFont="1" applyBorder="1" applyAlignment="1">
      <alignment horizontal="center"/>
      <protection/>
    </xf>
    <xf numFmtId="0" fontId="79" fillId="45" borderId="14" xfId="51" applyFont="1" applyFill="1" applyBorder="1" applyAlignment="1">
      <alignment horizontal="center" vertical="center"/>
      <protection/>
    </xf>
    <xf numFmtId="0" fontId="1" fillId="0" borderId="16" xfId="51" applyFont="1" applyBorder="1">
      <alignment/>
      <protection/>
    </xf>
    <xf numFmtId="49" fontId="14" fillId="0" borderId="43" xfId="51" applyNumberFormat="1" applyFont="1" applyBorder="1">
      <alignment/>
      <protection/>
    </xf>
    <xf numFmtId="49" fontId="14" fillId="0" borderId="44" xfId="51" applyNumberFormat="1" applyFont="1" applyBorder="1">
      <alignment/>
      <protection/>
    </xf>
    <xf numFmtId="0" fontId="0" fillId="0" borderId="20" xfId="51" applyFont="1" applyBorder="1" applyAlignment="1">
      <alignment horizontal="center"/>
      <protection/>
    </xf>
    <xf numFmtId="0" fontId="0" fillId="50" borderId="22" xfId="51" applyFont="1" applyFill="1" applyBorder="1" applyAlignment="1">
      <alignment horizontal="center"/>
      <protection/>
    </xf>
    <xf numFmtId="0" fontId="76" fillId="50" borderId="22" xfId="51" applyFont="1" applyFill="1" applyBorder="1" applyAlignment="1">
      <alignment horizontal="center"/>
      <protection/>
    </xf>
    <xf numFmtId="0" fontId="79" fillId="50" borderId="13" xfId="51" applyFont="1" applyFill="1" applyBorder="1" applyAlignment="1">
      <alignment horizontal="center" vertical="center"/>
      <protection/>
    </xf>
    <xf numFmtId="0" fontId="1" fillId="50" borderId="23" xfId="51" applyFont="1" applyFill="1" applyBorder="1">
      <alignment/>
      <protection/>
    </xf>
    <xf numFmtId="0" fontId="75" fillId="0" borderId="21" xfId="51" applyFont="1" applyBorder="1">
      <alignment/>
      <protection/>
    </xf>
    <xf numFmtId="0" fontId="78" fillId="44" borderId="13" xfId="51" applyFont="1" applyFill="1" applyBorder="1" applyAlignment="1">
      <alignment horizontal="center" vertical="center"/>
      <protection/>
    </xf>
    <xf numFmtId="0" fontId="75" fillId="0" borderId="18" xfId="51" applyFont="1" applyBorder="1">
      <alignment/>
      <protection/>
    </xf>
    <xf numFmtId="0" fontId="78" fillId="44" borderId="14" xfId="51" applyFont="1" applyFill="1" applyBorder="1" applyAlignment="1">
      <alignment horizontal="center" vertical="center"/>
      <protection/>
    </xf>
    <xf numFmtId="49" fontId="14" fillId="50" borderId="25" xfId="51" applyNumberFormat="1" applyFont="1" applyFill="1" applyBorder="1" applyAlignment="1">
      <alignment horizontal="right"/>
      <protection/>
    </xf>
    <xf numFmtId="49" fontId="14" fillId="50" borderId="26" xfId="51" applyNumberFormat="1" applyFont="1" applyFill="1" applyBorder="1" applyAlignment="1">
      <alignment horizontal="left"/>
      <protection/>
    </xf>
    <xf numFmtId="0" fontId="75" fillId="50" borderId="45" xfId="51" applyFont="1" applyFill="1" applyBorder="1">
      <alignment/>
      <protection/>
    </xf>
    <xf numFmtId="0" fontId="0" fillId="50" borderId="27" xfId="51" applyFont="1" applyFill="1" applyBorder="1" applyAlignment="1">
      <alignment horizontal="center"/>
      <protection/>
    </xf>
    <xf numFmtId="0" fontId="79" fillId="50" borderId="10" xfId="51" applyFont="1" applyFill="1" applyBorder="1" applyAlignment="1">
      <alignment horizontal="center" vertical="center"/>
      <protection/>
    </xf>
    <xf numFmtId="0" fontId="1" fillId="50" borderId="15" xfId="51" applyFont="1" applyFill="1" applyBorder="1">
      <alignment/>
      <protection/>
    </xf>
    <xf numFmtId="0" fontId="10" fillId="0" borderId="47" xfId="51" applyFont="1" applyFill="1" applyBorder="1" applyAlignment="1">
      <alignment horizontal="center"/>
      <protection/>
    </xf>
    <xf numFmtId="0" fontId="1" fillId="0" borderId="45" xfId="51" applyFont="1" applyBorder="1">
      <alignment/>
      <protection/>
    </xf>
    <xf numFmtId="0" fontId="76" fillId="0" borderId="27" xfId="51" applyFont="1" applyBorder="1" applyAlignment="1">
      <alignment horizontal="center"/>
      <protection/>
    </xf>
    <xf numFmtId="0" fontId="78" fillId="44" borderId="33" xfId="51" applyFont="1" applyFill="1" applyBorder="1" applyAlignment="1">
      <alignment horizontal="center" vertical="center"/>
      <protection/>
    </xf>
    <xf numFmtId="0" fontId="1" fillId="33" borderId="13" xfId="51" applyFont="1" applyFill="1" applyBorder="1" applyAlignment="1">
      <alignment horizontal="center"/>
      <protection/>
    </xf>
    <xf numFmtId="0" fontId="9" fillId="0" borderId="10" xfId="51" applyFont="1" applyBorder="1">
      <alignment/>
      <protection/>
    </xf>
    <xf numFmtId="0" fontId="9" fillId="42" borderId="10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0" fontId="0" fillId="43" borderId="10" xfId="51" applyFont="1" applyFill="1" applyBorder="1">
      <alignment/>
      <protection/>
    </xf>
    <xf numFmtId="0" fontId="0" fillId="0" borderId="10" xfId="51" applyFont="1" applyBorder="1">
      <alignment/>
      <protection/>
    </xf>
    <xf numFmtId="0" fontId="1" fillId="43" borderId="10" xfId="51" applyFont="1" applyFill="1" applyBorder="1">
      <alignment/>
      <protection/>
    </xf>
    <xf numFmtId="0" fontId="1" fillId="0" borderId="10" xfId="51" applyFont="1" applyBorder="1">
      <alignment/>
      <protection/>
    </xf>
    <xf numFmtId="0" fontId="16" fillId="0" borderId="0" xfId="51" applyFont="1">
      <alignment/>
      <protection/>
    </xf>
    <xf numFmtId="49" fontId="12" fillId="0" borderId="0" xfId="51" applyNumberFormat="1" applyFont="1" applyAlignment="1">
      <alignment horizontal="left"/>
      <protection/>
    </xf>
    <xf numFmtId="0" fontId="20" fillId="36" borderId="48" xfId="51" applyFont="1" applyFill="1" applyBorder="1" applyAlignment="1">
      <alignment horizontal="center"/>
      <protection/>
    </xf>
    <xf numFmtId="0" fontId="20" fillId="36" borderId="47" xfId="51" applyFont="1" applyFill="1" applyBorder="1" applyAlignment="1">
      <alignment horizontal="center"/>
      <protection/>
    </xf>
    <xf numFmtId="0" fontId="20" fillId="36" borderId="49" xfId="51" applyFont="1" applyFill="1" applyBorder="1" applyAlignment="1">
      <alignment horizontal="center"/>
      <protection/>
    </xf>
    <xf numFmtId="0" fontId="1" fillId="0" borderId="13" xfId="51" applyFont="1" applyBorder="1">
      <alignment/>
      <protection/>
    </xf>
    <xf numFmtId="0" fontId="21" fillId="7" borderId="13" xfId="51" applyFont="1" applyFill="1" applyBorder="1" applyAlignment="1">
      <alignment horizontal="center" vertical="center"/>
      <protection/>
    </xf>
    <xf numFmtId="0" fontId="1" fillId="0" borderId="13" xfId="51" applyFont="1" applyBorder="1" applyAlignment="1">
      <alignment horizontal="left"/>
      <protection/>
    </xf>
    <xf numFmtId="0" fontId="1" fillId="42" borderId="13" xfId="51" applyFont="1" applyFill="1" applyBorder="1" applyAlignment="1">
      <alignment horizontal="center"/>
      <protection/>
    </xf>
    <xf numFmtId="0" fontId="1" fillId="47" borderId="13" xfId="51" applyFont="1" applyFill="1" applyBorder="1" applyAlignment="1">
      <alignment horizontal="center"/>
      <protection/>
    </xf>
    <xf numFmtId="0" fontId="0" fillId="47" borderId="10" xfId="51" applyFont="1" applyFill="1" applyBorder="1">
      <alignment/>
      <protection/>
    </xf>
    <xf numFmtId="0" fontId="0" fillId="48" borderId="10" xfId="51" applyFont="1" applyFill="1" applyBorder="1">
      <alignment/>
      <protection/>
    </xf>
    <xf numFmtId="0" fontId="0" fillId="48" borderId="50" xfId="51" applyFont="1" applyFill="1" applyBorder="1">
      <alignment/>
      <protection/>
    </xf>
    <xf numFmtId="0" fontId="0" fillId="48" borderId="0" xfId="51" applyFont="1" applyFill="1" applyBorder="1">
      <alignment/>
      <protection/>
    </xf>
    <xf numFmtId="0" fontId="1" fillId="0" borderId="47" xfId="51" applyFont="1" applyBorder="1" applyAlignment="1">
      <alignment horizontal="center"/>
      <protection/>
    </xf>
    <xf numFmtId="0" fontId="75" fillId="43" borderId="51" xfId="51" applyFont="1" applyFill="1" applyBorder="1" applyAlignment="1">
      <alignment horizontal="center"/>
      <protection/>
    </xf>
    <xf numFmtId="0" fontId="75" fillId="43" borderId="47" xfId="51" applyFont="1" applyFill="1" applyBorder="1" applyAlignment="1">
      <alignment horizontal="center"/>
      <protection/>
    </xf>
    <xf numFmtId="0" fontId="81" fillId="44" borderId="52" xfId="51" applyFont="1" applyFill="1" applyBorder="1" applyAlignment="1">
      <alignment horizontal="center"/>
      <protection/>
    </xf>
    <xf numFmtId="0" fontId="81" fillId="44" borderId="39" xfId="51" applyFont="1" applyFill="1" applyBorder="1" applyAlignment="1">
      <alignment horizontal="center"/>
      <protection/>
    </xf>
    <xf numFmtId="0" fontId="14" fillId="0" borderId="53" xfId="51" applyFont="1" applyBorder="1">
      <alignment/>
      <protection/>
    </xf>
    <xf numFmtId="49" fontId="14" fillId="0" borderId="54" xfId="51" applyNumberFormat="1" applyFont="1" applyBorder="1" applyAlignment="1">
      <alignment horizontal="left"/>
      <protection/>
    </xf>
    <xf numFmtId="0" fontId="9" fillId="0" borderId="10" xfId="51" applyFont="1" applyFill="1" applyBorder="1" applyAlignment="1">
      <alignment horizontal="center"/>
      <protection/>
    </xf>
    <xf numFmtId="0" fontId="13" fillId="43" borderId="55" xfId="51" applyFont="1" applyFill="1" applyBorder="1" applyAlignment="1">
      <alignment horizontal="left"/>
      <protection/>
    </xf>
    <xf numFmtId="0" fontId="82" fillId="43" borderId="34" xfId="51" applyFont="1" applyFill="1" applyBorder="1" applyAlignment="1">
      <alignment horizontal="center" vertical="center"/>
      <protection/>
    </xf>
    <xf numFmtId="0" fontId="0" fillId="43" borderId="56" xfId="51" applyFill="1" applyBorder="1" applyAlignment="1">
      <alignment horizontal="center"/>
      <protection/>
    </xf>
    <xf numFmtId="0" fontId="13" fillId="43" borderId="57" xfId="51" applyFont="1" applyFill="1" applyBorder="1" applyAlignment="1">
      <alignment horizontal="left"/>
      <protection/>
    </xf>
    <xf numFmtId="0" fontId="83" fillId="0" borderId="58" xfId="51" applyFont="1" applyBorder="1" applyAlignment="1">
      <alignment horizontal="center" vertical="center"/>
      <protection/>
    </xf>
    <xf numFmtId="0" fontId="23" fillId="12" borderId="39" xfId="51" applyFont="1" applyFill="1" applyBorder="1" applyAlignment="1">
      <alignment horizontal="center" vertical="center"/>
      <protection/>
    </xf>
    <xf numFmtId="0" fontId="14" fillId="0" borderId="59" xfId="51" applyFont="1" applyBorder="1">
      <alignment/>
      <protection/>
    </xf>
    <xf numFmtId="49" fontId="14" fillId="0" borderId="12" xfId="51" applyNumberFormat="1" applyFont="1" applyBorder="1" applyAlignment="1">
      <alignment horizontal="left"/>
      <protection/>
    </xf>
    <xf numFmtId="0" fontId="13" fillId="43" borderId="60" xfId="51" applyFont="1" applyFill="1" applyBorder="1" applyAlignment="1">
      <alignment horizontal="left"/>
      <protection/>
    </xf>
    <xf numFmtId="0" fontId="0" fillId="43" borderId="61" xfId="51" applyFill="1" applyBorder="1" applyAlignment="1">
      <alignment horizontal="center"/>
      <protection/>
    </xf>
    <xf numFmtId="0" fontId="13" fillId="43" borderId="17" xfId="51" applyFont="1" applyFill="1" applyBorder="1" applyAlignment="1">
      <alignment horizontal="left"/>
      <protection/>
    </xf>
    <xf numFmtId="0" fontId="14" fillId="0" borderId="62" xfId="51" applyFont="1" applyBorder="1">
      <alignment/>
      <protection/>
    </xf>
    <xf numFmtId="49" fontId="14" fillId="0" borderId="63" xfId="51" applyNumberFormat="1" applyFont="1" applyBorder="1" applyAlignment="1">
      <alignment horizontal="left"/>
      <protection/>
    </xf>
    <xf numFmtId="0" fontId="13" fillId="43" borderId="64" xfId="51" applyFont="1" applyFill="1" applyBorder="1" applyAlignment="1">
      <alignment horizontal="left"/>
      <protection/>
    </xf>
    <xf numFmtId="0" fontId="0" fillId="43" borderId="65" xfId="51" applyFill="1" applyBorder="1" applyAlignment="1">
      <alignment horizontal="center"/>
      <protection/>
    </xf>
    <xf numFmtId="0" fontId="13" fillId="43" borderId="18" xfId="51" applyFont="1" applyFill="1" applyBorder="1" applyAlignment="1">
      <alignment horizontal="left"/>
      <protection/>
    </xf>
    <xf numFmtId="0" fontId="14" fillId="0" borderId="40" xfId="51" applyFont="1" applyBorder="1">
      <alignment/>
      <protection/>
    </xf>
    <xf numFmtId="49" fontId="14" fillId="0" borderId="42" xfId="51" applyNumberFormat="1" applyFont="1" applyBorder="1" applyAlignment="1">
      <alignment horizontal="left"/>
      <protection/>
    </xf>
    <xf numFmtId="0" fontId="13" fillId="43" borderId="66" xfId="51" applyFont="1" applyFill="1" applyBorder="1" applyAlignment="1">
      <alignment horizontal="left"/>
      <protection/>
    </xf>
    <xf numFmtId="0" fontId="0" fillId="43" borderId="67" xfId="51" applyFill="1" applyBorder="1" applyAlignment="1">
      <alignment horizontal="center"/>
      <protection/>
    </xf>
    <xf numFmtId="0" fontId="13" fillId="43" borderId="21" xfId="51" applyFont="1" applyFill="1" applyBorder="1" applyAlignment="1">
      <alignment horizontal="left"/>
      <protection/>
    </xf>
    <xf numFmtId="0" fontId="13" fillId="0" borderId="60" xfId="51" applyFont="1" applyBorder="1" applyAlignment="1">
      <alignment horizontal="left"/>
      <protection/>
    </xf>
    <xf numFmtId="0" fontId="0" fillId="0" borderId="61" xfId="51" applyBorder="1" applyAlignment="1">
      <alignment horizontal="center"/>
      <protection/>
    </xf>
    <xf numFmtId="0" fontId="13" fillId="0" borderId="17" xfId="51" applyFont="1" applyFill="1" applyBorder="1" applyAlignment="1">
      <alignment horizontal="left"/>
      <protection/>
    </xf>
    <xf numFmtId="0" fontId="14" fillId="42" borderId="62" xfId="51" applyFont="1" applyFill="1" applyBorder="1">
      <alignment/>
      <protection/>
    </xf>
    <xf numFmtId="49" fontId="14" fillId="42" borderId="63" xfId="51" applyNumberFormat="1" applyFont="1" applyFill="1" applyBorder="1" applyAlignment="1">
      <alignment horizontal="left"/>
      <protection/>
    </xf>
    <xf numFmtId="0" fontId="14" fillId="42" borderId="18" xfId="51" applyFont="1" applyFill="1" applyBorder="1" applyAlignment="1">
      <alignment horizontal="left"/>
      <protection/>
    </xf>
    <xf numFmtId="0" fontId="1" fillId="42" borderId="65" xfId="51" applyFont="1" applyFill="1" applyBorder="1" applyAlignment="1">
      <alignment horizontal="center"/>
      <protection/>
    </xf>
    <xf numFmtId="0" fontId="82" fillId="43" borderId="36" xfId="51" applyFont="1" applyFill="1" applyBorder="1" applyAlignment="1">
      <alignment horizontal="center" vertical="center"/>
      <protection/>
    </xf>
    <xf numFmtId="0" fontId="84" fillId="42" borderId="58" xfId="51" applyFont="1" applyFill="1" applyBorder="1" applyAlignment="1">
      <alignment horizontal="center" vertical="center"/>
      <protection/>
    </xf>
    <xf numFmtId="0" fontId="17" fillId="42" borderId="39" xfId="51" applyFont="1" applyFill="1" applyBorder="1" applyAlignment="1">
      <alignment horizontal="center" vertical="center"/>
      <protection/>
    </xf>
    <xf numFmtId="0" fontId="14" fillId="42" borderId="68" xfId="51" applyFont="1" applyFill="1" applyBorder="1" applyAlignment="1">
      <alignment horizontal="center" vertical="center"/>
      <protection/>
    </xf>
    <xf numFmtId="0" fontId="14" fillId="42" borderId="11" xfId="51" applyFont="1" applyFill="1" applyBorder="1" applyAlignment="1">
      <alignment horizontal="center" vertical="center"/>
      <protection/>
    </xf>
    <xf numFmtId="0" fontId="0" fillId="43" borderId="67" xfId="51" applyFont="1" applyFill="1" applyBorder="1" applyAlignment="1">
      <alignment horizontal="center"/>
      <protection/>
    </xf>
    <xf numFmtId="0" fontId="14" fillId="43" borderId="59" xfId="51" applyFont="1" applyFill="1" applyBorder="1">
      <alignment/>
      <protection/>
    </xf>
    <xf numFmtId="49" fontId="14" fillId="43" borderId="12" xfId="51" applyNumberFormat="1" applyFont="1" applyFill="1" applyBorder="1" applyAlignment="1">
      <alignment horizontal="left"/>
      <protection/>
    </xf>
    <xf numFmtId="0" fontId="0" fillId="43" borderId="61" xfId="51" applyFont="1" applyFill="1" applyBorder="1" applyAlignment="1">
      <alignment horizontal="center"/>
      <protection/>
    </xf>
    <xf numFmtId="0" fontId="14" fillId="0" borderId="69" xfId="51" applyFont="1" applyBorder="1">
      <alignment/>
      <protection/>
    </xf>
    <xf numFmtId="49" fontId="14" fillId="0" borderId="70" xfId="51" applyNumberFormat="1" applyFont="1" applyBorder="1" applyAlignment="1">
      <alignment horizontal="left"/>
      <protection/>
    </xf>
    <xf numFmtId="0" fontId="9" fillId="0" borderId="71" xfId="51" applyFont="1" applyFill="1" applyBorder="1" applyAlignment="1">
      <alignment horizontal="center"/>
      <protection/>
    </xf>
    <xf numFmtId="0" fontId="13" fillId="43" borderId="72" xfId="51" applyFont="1" applyFill="1" applyBorder="1" applyAlignment="1">
      <alignment horizontal="left"/>
      <protection/>
    </xf>
    <xf numFmtId="0" fontId="0" fillId="43" borderId="73" xfId="51" applyFill="1" applyBorder="1" applyAlignment="1">
      <alignment horizontal="center"/>
      <protection/>
    </xf>
    <xf numFmtId="0" fontId="13" fillId="43" borderId="74" xfId="51" applyFont="1" applyFill="1" applyBorder="1" applyAlignment="1">
      <alignment horizontal="left"/>
      <protection/>
    </xf>
    <xf numFmtId="0" fontId="83" fillId="0" borderId="75" xfId="51" applyFont="1" applyBorder="1" applyAlignment="1">
      <alignment horizontal="center" vertical="center"/>
      <protection/>
    </xf>
    <xf numFmtId="0" fontId="23" fillId="12" borderId="76" xfId="51" applyFont="1" applyFill="1" applyBorder="1" applyAlignment="1">
      <alignment horizontal="center" vertical="center"/>
      <protection/>
    </xf>
    <xf numFmtId="0" fontId="13" fillId="43" borderId="77" xfId="51" applyFont="1" applyFill="1" applyBorder="1" applyAlignment="1">
      <alignment horizontal="center" vertical="center"/>
      <protection/>
    </xf>
    <xf numFmtId="0" fontId="13" fillId="43" borderId="78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/>
      <protection/>
    </xf>
    <xf numFmtId="0" fontId="13" fillId="0" borderId="66" xfId="51" applyFont="1" applyBorder="1" applyAlignment="1">
      <alignment horizontal="left"/>
      <protection/>
    </xf>
    <xf numFmtId="0" fontId="13" fillId="0" borderId="21" xfId="51" applyFont="1" applyBorder="1" applyAlignment="1">
      <alignment horizontal="left"/>
      <protection/>
    </xf>
    <xf numFmtId="0" fontId="83" fillId="0" borderId="79" xfId="51" applyFont="1" applyBorder="1" applyAlignment="1">
      <alignment horizontal="center" vertical="center"/>
      <protection/>
    </xf>
    <xf numFmtId="0" fontId="23" fillId="12" borderId="80" xfId="51" applyFont="1" applyFill="1" applyBorder="1" applyAlignment="1">
      <alignment horizontal="center" vertical="center"/>
      <protection/>
    </xf>
    <xf numFmtId="0" fontId="13" fillId="43" borderId="25" xfId="51" applyFont="1" applyFill="1" applyBorder="1" applyAlignment="1">
      <alignment horizontal="center" vertical="center"/>
      <protection/>
    </xf>
    <xf numFmtId="0" fontId="13" fillId="43" borderId="81" xfId="51" applyFont="1" applyFill="1" applyBorder="1" applyAlignment="1">
      <alignment horizontal="center" vertical="center"/>
      <protection/>
    </xf>
    <xf numFmtId="0" fontId="13" fillId="43" borderId="68" xfId="51" applyFont="1" applyFill="1" applyBorder="1" applyAlignment="1">
      <alignment horizontal="center" vertical="center"/>
      <protection/>
    </xf>
    <xf numFmtId="0" fontId="13" fillId="43" borderId="11" xfId="51" applyFont="1" applyFill="1" applyBorder="1" applyAlignment="1">
      <alignment horizontal="center" vertical="center"/>
      <protection/>
    </xf>
    <xf numFmtId="0" fontId="23" fillId="45" borderId="39" xfId="51" applyFont="1" applyFill="1" applyBorder="1" applyAlignment="1">
      <alignment horizontal="center" vertical="center"/>
      <protection/>
    </xf>
    <xf numFmtId="0" fontId="0" fillId="43" borderId="65" xfId="51" applyFont="1" applyFill="1" applyBorder="1" applyAlignment="1">
      <alignment horizontal="center"/>
      <protection/>
    </xf>
    <xf numFmtId="0" fontId="14" fillId="42" borderId="59" xfId="51" applyFont="1" applyFill="1" applyBorder="1">
      <alignment/>
      <protection/>
    </xf>
    <xf numFmtId="49" fontId="14" fillId="42" borderId="12" xfId="51" applyNumberFormat="1" applyFont="1" applyFill="1" applyBorder="1" applyAlignment="1">
      <alignment horizontal="left"/>
      <protection/>
    </xf>
    <xf numFmtId="0" fontId="14" fillId="42" borderId="60" xfId="51" applyFont="1" applyFill="1" applyBorder="1" applyAlignment="1">
      <alignment horizontal="left"/>
      <protection/>
    </xf>
    <xf numFmtId="0" fontId="1" fillId="42" borderId="61" xfId="51" applyFont="1" applyFill="1" applyBorder="1" applyAlignment="1">
      <alignment horizontal="center"/>
      <protection/>
    </xf>
    <xf numFmtId="0" fontId="14" fillId="42" borderId="17" xfId="51" applyFont="1" applyFill="1" applyBorder="1" applyAlignment="1">
      <alignment horizontal="left"/>
      <protection/>
    </xf>
    <xf numFmtId="0" fontId="14" fillId="43" borderId="69" xfId="51" applyFont="1" applyFill="1" applyBorder="1">
      <alignment/>
      <protection/>
    </xf>
    <xf numFmtId="0" fontId="0" fillId="43" borderId="73" xfId="51" applyFont="1" applyFill="1" applyBorder="1" applyAlignment="1">
      <alignment horizontal="center"/>
      <protection/>
    </xf>
    <xf numFmtId="0" fontId="23" fillId="45" borderId="76" xfId="51" applyFont="1" applyFill="1" applyBorder="1" applyAlignment="1">
      <alignment horizontal="center" vertical="center"/>
      <protection/>
    </xf>
    <xf numFmtId="0" fontId="23" fillId="45" borderId="80" xfId="51" applyFont="1" applyFill="1" applyBorder="1" applyAlignment="1">
      <alignment horizontal="center" vertical="center"/>
      <protection/>
    </xf>
    <xf numFmtId="0" fontId="24" fillId="43" borderId="64" xfId="51" applyFont="1" applyFill="1" applyBorder="1" applyAlignment="1">
      <alignment horizontal="left"/>
      <protection/>
    </xf>
    <xf numFmtId="0" fontId="82" fillId="43" borderId="37" xfId="51" applyFont="1" applyFill="1" applyBorder="1" applyAlignment="1">
      <alignment horizontal="center" vertical="center"/>
      <protection/>
    </xf>
    <xf numFmtId="0" fontId="13" fillId="0" borderId="64" xfId="51" applyFont="1" applyBorder="1" applyAlignment="1">
      <alignment horizontal="left"/>
      <protection/>
    </xf>
    <xf numFmtId="0" fontId="0" fillId="0" borderId="65" xfId="51" applyBorder="1" applyAlignment="1">
      <alignment horizontal="center"/>
      <protection/>
    </xf>
    <xf numFmtId="0" fontId="13" fillId="0" borderId="18" xfId="51" applyFont="1" applyBorder="1" applyAlignment="1">
      <alignment horizontal="left"/>
      <protection/>
    </xf>
    <xf numFmtId="0" fontId="14" fillId="0" borderId="82" xfId="51" applyFont="1" applyBorder="1">
      <alignment/>
      <protection/>
    </xf>
    <xf numFmtId="49" fontId="14" fillId="0" borderId="83" xfId="51" applyNumberFormat="1" applyFont="1" applyBorder="1" applyAlignment="1">
      <alignment horizontal="left"/>
      <protection/>
    </xf>
    <xf numFmtId="0" fontId="13" fillId="43" borderId="84" xfId="51" applyFont="1" applyFill="1" applyBorder="1" applyAlignment="1">
      <alignment horizontal="left"/>
      <protection/>
    </xf>
    <xf numFmtId="0" fontId="0" fillId="43" borderId="85" xfId="51" applyFont="1" applyFill="1" applyBorder="1" applyAlignment="1">
      <alignment horizontal="center"/>
      <protection/>
    </xf>
    <xf numFmtId="0" fontId="13" fillId="43" borderId="29" xfId="51" applyFont="1" applyFill="1" applyBorder="1" applyAlignment="1">
      <alignment horizontal="left"/>
      <protection/>
    </xf>
    <xf numFmtId="0" fontId="83" fillId="0" borderId="86" xfId="51" applyFont="1" applyBorder="1" applyAlignment="1">
      <alignment horizontal="center" vertical="center"/>
      <protection/>
    </xf>
    <xf numFmtId="0" fontId="23" fillId="12" borderId="87" xfId="51" applyFont="1" applyFill="1" applyBorder="1" applyAlignment="1">
      <alignment horizontal="center" vertical="center"/>
      <protection/>
    </xf>
    <xf numFmtId="49" fontId="14" fillId="0" borderId="53" xfId="51" applyNumberFormat="1" applyFont="1" applyBorder="1" applyAlignment="1">
      <alignment horizontal="right"/>
      <protection/>
    </xf>
    <xf numFmtId="0" fontId="9" fillId="0" borderId="88" xfId="51" applyFont="1" applyFill="1" applyBorder="1" applyAlignment="1">
      <alignment horizontal="center"/>
      <protection/>
    </xf>
    <xf numFmtId="0" fontId="12" fillId="0" borderId="57" xfId="51" applyFont="1" applyBorder="1" applyAlignment="1">
      <alignment horizontal="left"/>
      <protection/>
    </xf>
    <xf numFmtId="0" fontId="1" fillId="0" borderId="89" xfId="51" applyFont="1" applyBorder="1" applyAlignment="1">
      <alignment horizontal="center"/>
      <protection/>
    </xf>
    <xf numFmtId="0" fontId="12" fillId="0" borderId="55" xfId="51" applyFont="1" applyBorder="1" applyAlignment="1">
      <alignment horizontal="left"/>
      <protection/>
    </xf>
    <xf numFmtId="0" fontId="83" fillId="0" borderId="89" xfId="51" applyFont="1" applyBorder="1" applyAlignment="1">
      <alignment horizontal="center" vertical="center"/>
      <protection/>
    </xf>
    <xf numFmtId="0" fontId="23" fillId="51" borderId="88" xfId="51" applyFont="1" applyFill="1" applyBorder="1" applyAlignment="1">
      <alignment horizontal="center" vertical="center"/>
      <protection/>
    </xf>
    <xf numFmtId="49" fontId="14" fillId="0" borderId="59" xfId="51" applyNumberFormat="1" applyFont="1" applyBorder="1" applyAlignment="1">
      <alignment horizontal="right"/>
      <protection/>
    </xf>
    <xf numFmtId="0" fontId="12" fillId="0" borderId="17" xfId="51" applyFont="1" applyBorder="1" applyAlignment="1">
      <alignment horizontal="left"/>
      <protection/>
    </xf>
    <xf numFmtId="0" fontId="1" fillId="0" borderId="19" xfId="51" applyFont="1" applyBorder="1" applyAlignment="1">
      <alignment horizontal="center"/>
      <protection/>
    </xf>
    <xf numFmtId="0" fontId="12" fillId="0" borderId="60" xfId="51" applyFont="1" applyBorder="1" applyAlignment="1">
      <alignment horizontal="left"/>
      <protection/>
    </xf>
    <xf numFmtId="0" fontId="83" fillId="0" borderId="19" xfId="51" applyFont="1" applyBorder="1" applyAlignment="1">
      <alignment horizontal="center" vertical="center"/>
      <protection/>
    </xf>
    <xf numFmtId="0" fontId="23" fillId="51" borderId="10" xfId="51" applyFont="1" applyFill="1" applyBorder="1" applyAlignment="1">
      <alignment horizontal="center" vertical="center"/>
      <protection/>
    </xf>
    <xf numFmtId="0" fontId="80" fillId="0" borderId="17" xfId="51" applyFont="1" applyBorder="1" applyAlignment="1">
      <alignment horizontal="left"/>
      <protection/>
    </xf>
    <xf numFmtId="0" fontId="80" fillId="0" borderId="60" xfId="51" applyFont="1" applyBorder="1" applyAlignment="1">
      <alignment horizontal="left"/>
      <protection/>
    </xf>
    <xf numFmtId="0" fontId="23" fillId="19" borderId="10" xfId="51" applyFont="1" applyFill="1" applyBorder="1" applyAlignment="1">
      <alignment horizontal="center" vertical="center"/>
      <protection/>
    </xf>
    <xf numFmtId="49" fontId="14" fillId="0" borderId="62" xfId="51" applyNumberFormat="1" applyFont="1" applyBorder="1" applyAlignment="1">
      <alignment horizontal="right"/>
      <protection/>
    </xf>
    <xf numFmtId="0" fontId="80" fillId="0" borderId="18" xfId="51" applyFont="1" applyBorder="1" applyAlignment="1">
      <alignment horizontal="left"/>
      <protection/>
    </xf>
    <xf numFmtId="0" fontId="1" fillId="0" borderId="20" xfId="51" applyFont="1" applyBorder="1" applyAlignment="1">
      <alignment horizontal="center"/>
      <protection/>
    </xf>
    <xf numFmtId="0" fontId="80" fillId="0" borderId="64" xfId="51" applyFont="1" applyBorder="1" applyAlignment="1">
      <alignment horizontal="left"/>
      <protection/>
    </xf>
    <xf numFmtId="0" fontId="83" fillId="0" borderId="20" xfId="51" applyFont="1" applyBorder="1" applyAlignment="1">
      <alignment horizontal="center" vertical="center"/>
      <protection/>
    </xf>
    <xf numFmtId="0" fontId="23" fillId="19" borderId="14" xfId="51" applyFont="1" applyFill="1" applyBorder="1" applyAlignment="1">
      <alignment horizontal="center" vertical="center"/>
      <protection/>
    </xf>
    <xf numFmtId="49" fontId="14" fillId="0" borderId="40" xfId="51" applyNumberFormat="1" applyFont="1" applyBorder="1" applyAlignment="1">
      <alignment horizontal="right"/>
      <protection/>
    </xf>
    <xf numFmtId="49" fontId="14" fillId="0" borderId="42" xfId="51" applyNumberFormat="1" applyFont="1" applyFill="1" applyBorder="1" applyAlignment="1">
      <alignment horizontal="left"/>
      <protection/>
    </xf>
    <xf numFmtId="0" fontId="12" fillId="0" borderId="21" xfId="51" applyFont="1" applyBorder="1" applyAlignment="1">
      <alignment horizontal="left"/>
      <protection/>
    </xf>
    <xf numFmtId="0" fontId="1" fillId="0" borderId="22" xfId="51" applyFont="1" applyBorder="1" applyAlignment="1">
      <alignment horizontal="center"/>
      <protection/>
    </xf>
    <xf numFmtId="0" fontId="12" fillId="0" borderId="66" xfId="51" applyFont="1" applyBorder="1" applyAlignment="1">
      <alignment horizontal="left"/>
      <protection/>
    </xf>
    <xf numFmtId="0" fontId="83" fillId="0" borderId="22" xfId="51" applyFont="1" applyBorder="1" applyAlignment="1">
      <alignment horizontal="center" vertical="center"/>
      <protection/>
    </xf>
    <xf numFmtId="0" fontId="23" fillId="51" borderId="13" xfId="51" applyFont="1" applyFill="1" applyBorder="1" applyAlignment="1">
      <alignment horizontal="center" vertical="center"/>
      <protection/>
    </xf>
    <xf numFmtId="49" fontId="14" fillId="0" borderId="12" xfId="51" applyNumberFormat="1" applyFont="1" applyFill="1" applyBorder="1" applyAlignment="1">
      <alignment horizontal="left"/>
      <protection/>
    </xf>
    <xf numFmtId="49" fontId="14" fillId="0" borderId="63" xfId="51" applyNumberFormat="1" applyFont="1" applyFill="1" applyBorder="1" applyAlignment="1">
      <alignment horizontal="left"/>
      <protection/>
    </xf>
    <xf numFmtId="49" fontId="14" fillId="0" borderId="42" xfId="51" applyNumberFormat="1" applyFont="1" applyBorder="1">
      <alignment/>
      <protection/>
    </xf>
    <xf numFmtId="49" fontId="14" fillId="0" borderId="63" xfId="51" applyNumberFormat="1" applyFont="1" applyBorder="1">
      <alignment/>
      <protection/>
    </xf>
    <xf numFmtId="0" fontId="12" fillId="0" borderId="18" xfId="51" applyFont="1" applyBorder="1" applyAlignment="1">
      <alignment horizontal="left"/>
      <protection/>
    </xf>
    <xf numFmtId="0" fontId="12" fillId="0" borderId="64" xfId="51" applyFont="1" applyBorder="1" applyAlignment="1">
      <alignment horizontal="left"/>
      <protection/>
    </xf>
    <xf numFmtId="0" fontId="23" fillId="51" borderId="14" xfId="51" applyFont="1" applyFill="1" applyBorder="1" applyAlignment="1">
      <alignment horizontal="center" vertical="center"/>
      <protection/>
    </xf>
    <xf numFmtId="49" fontId="14" fillId="0" borderId="12" xfId="51" applyNumberFormat="1" applyFont="1" applyBorder="1">
      <alignment/>
      <protection/>
    </xf>
    <xf numFmtId="49" fontId="14" fillId="0" borderId="68" xfId="51" applyNumberFormat="1" applyFont="1" applyBorder="1" applyAlignment="1">
      <alignment horizontal="right"/>
      <protection/>
    </xf>
    <xf numFmtId="49" fontId="14" fillId="0" borderId="90" xfId="51" applyNumberFormat="1" applyFont="1" applyBorder="1">
      <alignment/>
      <protection/>
    </xf>
    <xf numFmtId="0" fontId="9" fillId="0" borderId="47" xfId="51" applyFont="1" applyFill="1" applyBorder="1" applyAlignment="1">
      <alignment horizontal="center"/>
      <protection/>
    </xf>
    <xf numFmtId="0" fontId="80" fillId="0" borderId="91" xfId="51" applyFont="1" applyBorder="1" applyAlignment="1">
      <alignment horizontal="left"/>
      <protection/>
    </xf>
    <xf numFmtId="0" fontId="1" fillId="0" borderId="92" xfId="51" applyFont="1" applyBorder="1" applyAlignment="1">
      <alignment horizontal="center"/>
      <protection/>
    </xf>
    <xf numFmtId="0" fontId="80" fillId="0" borderId="93" xfId="51" applyFont="1" applyBorder="1" applyAlignment="1">
      <alignment horizontal="left"/>
      <protection/>
    </xf>
    <xf numFmtId="0" fontId="83" fillId="0" borderId="92" xfId="51" applyFont="1" applyBorder="1" applyAlignment="1">
      <alignment horizontal="center" vertical="center"/>
      <protection/>
    </xf>
    <xf numFmtId="0" fontId="23" fillId="19" borderId="47" xfId="51" applyFont="1" applyFill="1" applyBorder="1" applyAlignment="1">
      <alignment horizontal="center" vertical="center"/>
      <protection/>
    </xf>
    <xf numFmtId="49" fontId="14" fillId="0" borderId="41" xfId="51" applyNumberFormat="1" applyFont="1" applyBorder="1" applyAlignment="1">
      <alignment horizontal="right"/>
      <protection/>
    </xf>
    <xf numFmtId="0" fontId="85" fillId="44" borderId="13" xfId="51" applyFont="1" applyFill="1" applyBorder="1" applyAlignment="1">
      <alignment horizontal="center" vertical="center"/>
      <protection/>
    </xf>
    <xf numFmtId="49" fontId="14" fillId="0" borderId="94" xfId="51" applyNumberFormat="1" applyFont="1" applyBorder="1" applyAlignment="1">
      <alignment horizontal="right"/>
      <protection/>
    </xf>
    <xf numFmtId="0" fontId="85" fillId="44" borderId="10" xfId="51" applyFont="1" applyFill="1" applyBorder="1" applyAlignment="1">
      <alignment horizontal="center" vertical="center"/>
      <protection/>
    </xf>
    <xf numFmtId="49" fontId="14" fillId="0" borderId="95" xfId="51" applyNumberFormat="1" applyFont="1" applyBorder="1" applyAlignment="1">
      <alignment horizontal="right"/>
      <protection/>
    </xf>
    <xf numFmtId="0" fontId="9" fillId="0" borderId="14" xfId="51" applyFont="1" applyFill="1" applyBorder="1" applyAlignment="1">
      <alignment horizontal="center"/>
      <protection/>
    </xf>
    <xf numFmtId="0" fontId="15" fillId="0" borderId="18" xfId="51" applyFont="1" applyBorder="1" applyAlignment="1">
      <alignment horizontal="left"/>
      <protection/>
    </xf>
    <xf numFmtId="0" fontId="15" fillId="0" borderId="64" xfId="51" applyFont="1" applyBorder="1" applyAlignment="1">
      <alignment horizontal="left"/>
      <protection/>
    </xf>
    <xf numFmtId="0" fontId="85" fillId="44" borderId="14" xfId="51" applyFont="1" applyFill="1" applyBorder="1" applyAlignment="1">
      <alignment horizontal="center" vertical="center"/>
      <protection/>
    </xf>
    <xf numFmtId="49" fontId="2" fillId="0" borderId="0" xfId="51" applyNumberFormat="1" applyFont="1" applyAlignment="1">
      <alignment horizontal="right"/>
      <protection/>
    </xf>
    <xf numFmtId="49" fontId="2" fillId="0" borderId="0" xfId="51" applyNumberFormat="1" applyFont="1" applyFill="1" applyBorder="1" applyAlignment="1">
      <alignment horizontal="left"/>
      <protection/>
    </xf>
    <xf numFmtId="0" fontId="0" fillId="42" borderId="10" xfId="51" applyFont="1" applyFill="1" applyBorder="1" applyAlignment="1">
      <alignment horizontal="left" vertical="center"/>
      <protection/>
    </xf>
    <xf numFmtId="0" fontId="0" fillId="0" borderId="13" xfId="51" applyFont="1" applyBorder="1" applyAlignment="1">
      <alignment horizontal="center"/>
      <protection/>
    </xf>
    <xf numFmtId="0" fontId="1" fillId="42" borderId="50" xfId="51" applyFont="1" applyFill="1" applyBorder="1" applyAlignment="1">
      <alignment horizontal="center" vertical="center"/>
      <protection/>
    </xf>
    <xf numFmtId="0" fontId="0" fillId="0" borderId="13" xfId="51" applyBorder="1" applyAlignment="1">
      <alignment horizontal="center"/>
      <protection/>
    </xf>
    <xf numFmtId="0" fontId="1" fillId="42" borderId="13" xfId="51" applyFont="1" applyFill="1" applyBorder="1" applyAlignment="1">
      <alignment horizontal="center" vertical="center"/>
      <protection/>
    </xf>
    <xf numFmtId="0" fontId="14" fillId="0" borderId="24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/>
      <protection/>
    </xf>
    <xf numFmtId="0" fontId="0" fillId="42" borderId="15" xfId="51" applyFill="1" applyBorder="1">
      <alignment/>
      <protection/>
    </xf>
    <xf numFmtId="0" fontId="0" fillId="0" borderId="19" xfId="51" applyBorder="1" applyAlignment="1">
      <alignment horizontal="center"/>
      <protection/>
    </xf>
    <xf numFmtId="20" fontId="0" fillId="0" borderId="0" xfId="51" applyNumberFormat="1">
      <alignment/>
      <protection/>
    </xf>
    <xf numFmtId="20" fontId="0" fillId="0" borderId="0" xfId="51" applyNumberFormat="1" applyFont="1">
      <alignment/>
      <protection/>
    </xf>
    <xf numFmtId="0" fontId="80" fillId="43" borderId="96" xfId="51" applyFont="1" applyFill="1" applyBorder="1" applyAlignment="1">
      <alignment horizontal="center" vertical="center"/>
      <protection/>
    </xf>
    <xf numFmtId="0" fontId="0" fillId="0" borderId="22" xfId="51" applyFont="1" applyFill="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12" fillId="42" borderId="21" xfId="51" applyFont="1" applyFill="1" applyBorder="1" applyAlignment="1">
      <alignment horizontal="left"/>
      <protection/>
    </xf>
    <xf numFmtId="0" fontId="1" fillId="42" borderId="22" xfId="51" applyFont="1" applyFill="1" applyBorder="1" applyAlignment="1">
      <alignment horizontal="center"/>
      <protection/>
    </xf>
    <xf numFmtId="0" fontId="76" fillId="42" borderId="22" xfId="51" applyFont="1" applyFill="1" applyBorder="1" applyAlignment="1">
      <alignment horizontal="center" vertical="center"/>
      <protection/>
    </xf>
    <xf numFmtId="0" fontId="77" fillId="42" borderId="13" xfId="51" applyFont="1" applyFill="1" applyBorder="1" applyAlignment="1">
      <alignment horizontal="center" vertical="center"/>
      <protection/>
    </xf>
    <xf numFmtId="0" fontId="0" fillId="42" borderId="23" xfId="51" applyFill="1" applyBorder="1">
      <alignment/>
      <protection/>
    </xf>
    <xf numFmtId="0" fontId="0" fillId="43" borderId="22" xfId="51" applyFont="1" applyFill="1" applyBorder="1" applyAlignment="1">
      <alignment horizontal="center"/>
      <protection/>
    </xf>
    <xf numFmtId="0" fontId="77" fillId="43" borderId="13" xfId="51" applyFont="1" applyFill="1" applyBorder="1" applyAlignment="1">
      <alignment horizontal="center" vertical="center"/>
      <protection/>
    </xf>
    <xf numFmtId="0" fontId="10" fillId="0" borderId="33" xfId="51" applyFont="1" applyFill="1" applyBorder="1" applyAlignment="1">
      <alignment horizontal="center"/>
      <protection/>
    </xf>
    <xf numFmtId="20" fontId="0" fillId="0" borderId="26" xfId="51" applyNumberFormat="1" applyBorder="1">
      <alignment/>
      <protection/>
    </xf>
    <xf numFmtId="0" fontId="10" fillId="0" borderId="13" xfId="51" applyFont="1" applyBorder="1" applyAlignment="1">
      <alignment horizontal="center"/>
      <protection/>
    </xf>
    <xf numFmtId="49" fontId="14" fillId="0" borderId="43" xfId="51" applyNumberFormat="1" applyFont="1" applyBorder="1" applyAlignment="1">
      <alignment horizontal="left"/>
      <protection/>
    </xf>
    <xf numFmtId="20" fontId="2" fillId="0" borderId="0" xfId="51" applyNumberFormat="1" applyFont="1">
      <alignment/>
      <protection/>
    </xf>
    <xf numFmtId="20" fontId="2" fillId="0" borderId="26" xfId="51" applyNumberFormat="1" applyFont="1" applyBorder="1">
      <alignment/>
      <protection/>
    </xf>
    <xf numFmtId="0" fontId="8" fillId="0" borderId="19" xfId="51" applyFont="1" applyBorder="1" applyAlignment="1">
      <alignment horizontal="center"/>
      <protection/>
    </xf>
    <xf numFmtId="0" fontId="1" fillId="0" borderId="33" xfId="51" applyFont="1" applyFill="1" applyBorder="1" applyAlignment="1">
      <alignment horizontal="center"/>
      <protection/>
    </xf>
    <xf numFmtId="0" fontId="80" fillId="43" borderId="38" xfId="51" applyFont="1" applyFill="1" applyBorder="1" applyAlignment="1">
      <alignment horizontal="center" vertical="center"/>
      <protection/>
    </xf>
    <xf numFmtId="0" fontId="0" fillId="0" borderId="28" xfId="51" applyBorder="1">
      <alignment/>
      <protection/>
    </xf>
    <xf numFmtId="0" fontId="86" fillId="44" borderId="68" xfId="0" applyFont="1" applyFill="1" applyBorder="1" applyAlignment="1">
      <alignment horizontal="center"/>
    </xf>
    <xf numFmtId="0" fontId="86" fillId="44" borderId="97" xfId="0" applyFont="1" applyFill="1" applyBorder="1" applyAlignment="1">
      <alignment horizontal="center"/>
    </xf>
    <xf numFmtId="0" fontId="86" fillId="44" borderId="11" xfId="0" applyFont="1" applyFill="1" applyBorder="1" applyAlignment="1">
      <alignment horizontal="center"/>
    </xf>
    <xf numFmtId="0" fontId="1" fillId="42" borderId="68" xfId="0" applyFont="1" applyFill="1" applyBorder="1" applyAlignment="1">
      <alignment horizontal="center"/>
    </xf>
    <xf numFmtId="0" fontId="1" fillId="42" borderId="97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7" fillId="42" borderId="98" xfId="0" applyFont="1" applyFill="1" applyBorder="1" applyAlignment="1">
      <alignment horizontal="center"/>
    </xf>
    <xf numFmtId="0" fontId="17" fillId="42" borderId="99" xfId="0" applyFont="1" applyFill="1" applyBorder="1" applyAlignment="1">
      <alignment horizontal="center"/>
    </xf>
    <xf numFmtId="0" fontId="17" fillId="42" borderId="100" xfId="0" applyFont="1" applyFill="1" applyBorder="1" applyAlignment="1">
      <alignment horizontal="center"/>
    </xf>
    <xf numFmtId="0" fontId="78" fillId="52" borderId="25" xfId="0" applyFont="1" applyFill="1" applyBorder="1" applyAlignment="1">
      <alignment horizontal="center"/>
    </xf>
    <xf numFmtId="0" fontId="78" fillId="52" borderId="26" xfId="0" applyFont="1" applyFill="1" applyBorder="1" applyAlignment="1">
      <alignment horizontal="center"/>
    </xf>
    <xf numFmtId="0" fontId="78" fillId="52" borderId="81" xfId="0" applyFont="1" applyFill="1" applyBorder="1" applyAlignment="1">
      <alignment horizontal="center"/>
    </xf>
    <xf numFmtId="0" fontId="14" fillId="53" borderId="68" xfId="0" applyFont="1" applyFill="1" applyBorder="1" applyAlignment="1">
      <alignment horizontal="center"/>
    </xf>
    <xf numFmtId="0" fontId="14" fillId="53" borderId="97" xfId="0" applyFont="1" applyFill="1" applyBorder="1" applyAlignment="1">
      <alignment horizontal="center"/>
    </xf>
    <xf numFmtId="0" fontId="14" fillId="5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2" borderId="68" xfId="0" applyFont="1" applyFill="1" applyBorder="1" applyAlignment="1">
      <alignment horizontal="center"/>
    </xf>
    <xf numFmtId="0" fontId="14" fillId="42" borderId="97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/>
    </xf>
    <xf numFmtId="0" fontId="12" fillId="54" borderId="68" xfId="0" applyFont="1" applyFill="1" applyBorder="1" applyAlignment="1">
      <alignment horizontal="center"/>
    </xf>
    <xf numFmtId="0" fontId="12" fillId="54" borderId="97" xfId="0" applyFont="1" applyFill="1" applyBorder="1" applyAlignment="1">
      <alignment horizontal="center"/>
    </xf>
    <xf numFmtId="0" fontId="12" fillId="54" borderId="11" xfId="0" applyFont="1" applyFill="1" applyBorder="1" applyAlignment="1">
      <alignment horizont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8" fillId="42" borderId="68" xfId="0" applyFont="1" applyFill="1" applyBorder="1" applyAlignment="1">
      <alignment horizontal="center"/>
    </xf>
    <xf numFmtId="0" fontId="18" fillId="42" borderId="97" xfId="0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/>
    </xf>
    <xf numFmtId="0" fontId="78" fillId="52" borderId="68" xfId="0" applyFont="1" applyFill="1" applyBorder="1" applyAlignment="1">
      <alignment horizontal="center"/>
    </xf>
    <xf numFmtId="0" fontId="78" fillId="52" borderId="97" xfId="0" applyFont="1" applyFill="1" applyBorder="1" applyAlignment="1">
      <alignment horizontal="center"/>
    </xf>
    <xf numFmtId="0" fontId="78" fillId="52" borderId="11" xfId="0" applyFont="1" applyFill="1" applyBorder="1" applyAlignment="1">
      <alignment horizontal="center"/>
    </xf>
    <xf numFmtId="0" fontId="87" fillId="44" borderId="68" xfId="51" applyFont="1" applyFill="1" applyBorder="1" applyAlignment="1">
      <alignment horizontal="center"/>
      <protection/>
    </xf>
    <xf numFmtId="0" fontId="87" fillId="44" borderId="97" xfId="51" applyFont="1" applyFill="1" applyBorder="1" applyAlignment="1">
      <alignment horizontal="center"/>
      <protection/>
    </xf>
    <xf numFmtId="0" fontId="87" fillId="44" borderId="11" xfId="51" applyFont="1" applyFill="1" applyBorder="1" applyAlignment="1">
      <alignment horizontal="center"/>
      <protection/>
    </xf>
    <xf numFmtId="0" fontId="14" fillId="0" borderId="68" xfId="51" applyFont="1" applyBorder="1" applyAlignment="1">
      <alignment horizontal="center"/>
      <protection/>
    </xf>
    <xf numFmtId="0" fontId="14" fillId="0" borderId="97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" fillId="42" borderId="68" xfId="51" applyFont="1" applyFill="1" applyBorder="1" applyAlignment="1">
      <alignment horizontal="center"/>
      <protection/>
    </xf>
    <xf numFmtId="0" fontId="1" fillId="42" borderId="97" xfId="51" applyFont="1" applyFill="1" applyBorder="1" applyAlignment="1">
      <alignment horizontal="center"/>
      <protection/>
    </xf>
    <xf numFmtId="0" fontId="1" fillId="42" borderId="11" xfId="51" applyFont="1" applyFill="1" applyBorder="1" applyAlignment="1">
      <alignment horizontal="center"/>
      <protection/>
    </xf>
    <xf numFmtId="0" fontId="14" fillId="53" borderId="68" xfId="51" applyFont="1" applyFill="1" applyBorder="1" applyAlignment="1">
      <alignment horizontal="center"/>
      <protection/>
    </xf>
    <xf numFmtId="0" fontId="14" fillId="53" borderId="97" xfId="51" applyFont="1" applyFill="1" applyBorder="1" applyAlignment="1">
      <alignment horizontal="center"/>
      <protection/>
    </xf>
    <xf numFmtId="0" fontId="14" fillId="53" borderId="11" xfId="51" applyFont="1" applyFill="1" applyBorder="1" applyAlignment="1">
      <alignment horizontal="center"/>
      <protection/>
    </xf>
    <xf numFmtId="0" fontId="86" fillId="44" borderId="68" xfId="51" applyFont="1" applyFill="1" applyBorder="1" applyAlignment="1">
      <alignment horizontal="center"/>
      <protection/>
    </xf>
    <xf numFmtId="0" fontId="86" fillId="44" borderId="97" xfId="51" applyFont="1" applyFill="1" applyBorder="1" applyAlignment="1">
      <alignment horizontal="center"/>
      <protection/>
    </xf>
    <xf numFmtId="0" fontId="86" fillId="44" borderId="11" xfId="51" applyFont="1" applyFill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12" fillId="42" borderId="68" xfId="51" applyFont="1" applyFill="1" applyBorder="1" applyAlignment="1">
      <alignment horizontal="center"/>
      <protection/>
    </xf>
    <xf numFmtId="0" fontId="12" fillId="42" borderId="97" xfId="51" applyFont="1" applyFill="1" applyBorder="1" applyAlignment="1">
      <alignment horizontal="center"/>
      <protection/>
    </xf>
    <xf numFmtId="0" fontId="12" fillId="42" borderId="103" xfId="51" applyFont="1" applyFill="1" applyBorder="1" applyAlignment="1">
      <alignment horizontal="center"/>
      <protection/>
    </xf>
    <xf numFmtId="0" fontId="12" fillId="42" borderId="11" xfId="51" applyFont="1" applyFill="1" applyBorder="1" applyAlignment="1">
      <alignment horizontal="center"/>
      <protection/>
    </xf>
    <xf numFmtId="0" fontId="88" fillId="44" borderId="68" xfId="51" applyFont="1" applyFill="1" applyBorder="1" applyAlignment="1">
      <alignment horizontal="center"/>
      <protection/>
    </xf>
    <xf numFmtId="0" fontId="88" fillId="44" borderId="97" xfId="51" applyFont="1" applyFill="1" applyBorder="1" applyAlignment="1">
      <alignment horizontal="center"/>
      <protection/>
    </xf>
    <xf numFmtId="0" fontId="88" fillId="44" borderId="11" xfId="51" applyFont="1" applyFill="1" applyBorder="1" applyAlignment="1">
      <alignment horizontal="center"/>
      <protection/>
    </xf>
    <xf numFmtId="0" fontId="12" fillId="0" borderId="101" xfId="51" applyFont="1" applyBorder="1" applyAlignment="1">
      <alignment horizontal="center" vertical="center"/>
      <protection/>
    </xf>
    <xf numFmtId="0" fontId="12" fillId="0" borderId="102" xfId="51" applyFont="1" applyBorder="1" applyAlignment="1">
      <alignment horizontal="center" vertical="center"/>
      <protection/>
    </xf>
    <xf numFmtId="0" fontId="12" fillId="0" borderId="25" xfId="51" applyFont="1" applyBorder="1" applyAlignment="1">
      <alignment horizontal="center" vertical="center"/>
      <protection/>
    </xf>
    <xf numFmtId="0" fontId="12" fillId="0" borderId="81" xfId="51" applyFont="1" applyBorder="1" applyAlignment="1">
      <alignment horizontal="center" vertical="center"/>
      <protection/>
    </xf>
    <xf numFmtId="0" fontId="12" fillId="54" borderId="68" xfId="51" applyFont="1" applyFill="1" applyBorder="1" applyAlignment="1">
      <alignment horizontal="center"/>
      <protection/>
    </xf>
    <xf numFmtId="0" fontId="12" fillId="54" borderId="97" xfId="51" applyFont="1" applyFill="1" applyBorder="1" applyAlignment="1">
      <alignment horizontal="center"/>
      <protection/>
    </xf>
    <xf numFmtId="0" fontId="12" fillId="54" borderId="11" xfId="51" applyFont="1" applyFill="1" applyBorder="1" applyAlignment="1">
      <alignment horizontal="center"/>
      <protection/>
    </xf>
    <xf numFmtId="0" fontId="0" fillId="0" borderId="12" xfId="51" applyBorder="1" applyAlignment="1">
      <alignment horizontal="center"/>
      <protection/>
    </xf>
    <xf numFmtId="0" fontId="19" fillId="36" borderId="68" xfId="51" applyFont="1" applyFill="1" applyBorder="1" applyAlignment="1">
      <alignment horizontal="center"/>
      <protection/>
    </xf>
    <xf numFmtId="0" fontId="19" fillId="36" borderId="97" xfId="51" applyFont="1" applyFill="1" applyBorder="1" applyAlignment="1">
      <alignment horizontal="center"/>
      <protection/>
    </xf>
    <xf numFmtId="0" fontId="19" fillId="36" borderId="11" xfId="51" applyFont="1" applyFill="1" applyBorder="1" applyAlignment="1">
      <alignment horizontal="center"/>
      <protection/>
    </xf>
    <xf numFmtId="0" fontId="89" fillId="52" borderId="68" xfId="51" applyFont="1" applyFill="1" applyBorder="1" applyAlignment="1">
      <alignment horizontal="center"/>
      <protection/>
    </xf>
    <xf numFmtId="0" fontId="89" fillId="52" borderId="97" xfId="51" applyFont="1" applyFill="1" applyBorder="1" applyAlignment="1">
      <alignment horizontal="center"/>
      <protection/>
    </xf>
    <xf numFmtId="0" fontId="89" fillId="52" borderId="11" xfId="51" applyFont="1" applyFill="1" applyBorder="1" applyAlignment="1">
      <alignment horizontal="center"/>
      <protection/>
    </xf>
    <xf numFmtId="0" fontId="17" fillId="53" borderId="68" xfId="51" applyFont="1" applyFill="1" applyBorder="1" applyAlignment="1">
      <alignment horizontal="center"/>
      <protection/>
    </xf>
    <xf numFmtId="0" fontId="17" fillId="53" borderId="97" xfId="51" applyFont="1" applyFill="1" applyBorder="1" applyAlignment="1">
      <alignment horizontal="center"/>
      <protection/>
    </xf>
    <xf numFmtId="0" fontId="17" fillId="53" borderId="11" xfId="51" applyFont="1" applyFill="1" applyBorder="1" applyAlignment="1">
      <alignment horizontal="center"/>
      <protection/>
    </xf>
    <xf numFmtId="0" fontId="13" fillId="0" borderId="10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4" fillId="43" borderId="14" xfId="51" applyFont="1" applyFill="1" applyBorder="1" applyAlignment="1">
      <alignment horizontal="center" vertical="center"/>
      <protection/>
    </xf>
    <xf numFmtId="0" fontId="14" fillId="43" borderId="16" xfId="51" applyFont="1" applyFill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6" xfId="51" applyFont="1" applyBorder="1" applyAlignment="1">
      <alignment horizontal="center" vertical="center"/>
      <protection/>
    </xf>
    <xf numFmtId="0" fontId="13" fillId="0" borderId="13" xfId="51" applyFont="1" applyBorder="1" applyAlignment="1">
      <alignment horizontal="center" vertical="center"/>
      <protection/>
    </xf>
    <xf numFmtId="0" fontId="13" fillId="0" borderId="23" xfId="51" applyFont="1" applyBorder="1" applyAlignment="1">
      <alignment horizontal="center" vertical="center"/>
      <protection/>
    </xf>
    <xf numFmtId="0" fontId="13" fillId="0" borderId="47" xfId="51" applyFont="1" applyBorder="1" applyAlignment="1">
      <alignment horizontal="center" vertical="center"/>
      <protection/>
    </xf>
    <xf numFmtId="0" fontId="13" fillId="0" borderId="49" xfId="51" applyFont="1" applyBorder="1" applyAlignment="1">
      <alignment horizontal="center" vertical="center"/>
      <protection/>
    </xf>
    <xf numFmtId="0" fontId="13" fillId="43" borderId="68" xfId="51" applyFont="1" applyFill="1" applyBorder="1" applyAlignment="1">
      <alignment horizontal="center" vertical="center"/>
      <protection/>
    </xf>
    <xf numFmtId="0" fontId="13" fillId="43" borderId="11" xfId="51" applyFont="1" applyFill="1" applyBorder="1" applyAlignment="1">
      <alignment horizontal="center" vertical="center"/>
      <protection/>
    </xf>
    <xf numFmtId="0" fontId="13" fillId="43" borderId="101" xfId="51" applyFont="1" applyFill="1" applyBorder="1" applyAlignment="1">
      <alignment horizontal="center" vertical="center"/>
      <protection/>
    </xf>
    <xf numFmtId="0" fontId="13" fillId="43" borderId="102" xfId="51" applyFont="1" applyFill="1" applyBorder="1" applyAlignment="1">
      <alignment horizontal="center" vertical="center"/>
      <protection/>
    </xf>
    <xf numFmtId="0" fontId="14" fillId="42" borderId="68" xfId="51" applyFont="1" applyFill="1" applyBorder="1" applyAlignment="1">
      <alignment horizontal="center"/>
      <protection/>
    </xf>
    <xf numFmtId="0" fontId="14" fillId="42" borderId="97" xfId="51" applyFont="1" applyFill="1" applyBorder="1" applyAlignment="1">
      <alignment horizontal="center"/>
      <protection/>
    </xf>
    <xf numFmtId="0" fontId="14" fillId="42" borderId="11" xfId="51" applyFont="1" applyFill="1" applyBorder="1" applyAlignment="1">
      <alignment horizontal="center"/>
      <protection/>
    </xf>
    <xf numFmtId="0" fontId="13" fillId="0" borderId="88" xfId="51" applyFont="1" applyBorder="1" applyAlignment="1">
      <alignment horizontal="center" vertical="center"/>
      <protection/>
    </xf>
    <xf numFmtId="0" fontId="13" fillId="0" borderId="104" xfId="51" applyFont="1" applyBorder="1" applyAlignment="1">
      <alignment horizontal="center" vertical="center"/>
      <protection/>
    </xf>
    <xf numFmtId="0" fontId="14" fillId="42" borderId="68" xfId="51" applyFont="1" applyFill="1" applyBorder="1" applyAlignment="1">
      <alignment horizontal="center" vertical="center"/>
      <protection/>
    </xf>
    <xf numFmtId="0" fontId="14" fillId="42" borderId="11" xfId="51" applyFont="1" applyFill="1" applyBorder="1" applyAlignment="1">
      <alignment horizontal="center" vertical="center"/>
      <protection/>
    </xf>
    <xf numFmtId="0" fontId="13" fillId="43" borderId="25" xfId="51" applyFont="1" applyFill="1" applyBorder="1" applyAlignment="1">
      <alignment horizontal="center" vertical="center"/>
      <protection/>
    </xf>
    <xf numFmtId="0" fontId="13" fillId="43" borderId="81" xfId="51" applyFont="1" applyFill="1" applyBorder="1" applyAlignment="1">
      <alignment horizontal="center" vertical="center"/>
      <protection/>
    </xf>
    <xf numFmtId="0" fontId="13" fillId="43" borderId="77" xfId="51" applyFont="1" applyFill="1" applyBorder="1" applyAlignment="1">
      <alignment horizontal="center" vertical="center"/>
      <protection/>
    </xf>
    <xf numFmtId="0" fontId="13" fillId="43" borderId="78" xfId="51" applyFont="1" applyFill="1" applyBorder="1" applyAlignment="1">
      <alignment horizontal="center" vertical="center"/>
      <protection/>
    </xf>
    <xf numFmtId="0" fontId="13" fillId="0" borderId="68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22" fillId="36" borderId="68" xfId="51" applyFont="1" applyFill="1" applyBorder="1" applyAlignment="1">
      <alignment horizontal="center"/>
      <protection/>
    </xf>
    <xf numFmtId="0" fontId="22" fillId="36" borderId="97" xfId="51" applyFont="1" applyFill="1" applyBorder="1" applyAlignment="1">
      <alignment horizontal="center"/>
      <protection/>
    </xf>
    <xf numFmtId="0" fontId="22" fillId="36" borderId="11" xfId="51" applyFont="1" applyFill="1" applyBorder="1" applyAlignment="1">
      <alignment horizontal="center"/>
      <protection/>
    </xf>
    <xf numFmtId="0" fontId="88" fillId="52" borderId="68" xfId="51" applyFont="1" applyFill="1" applyBorder="1" applyAlignment="1">
      <alignment horizontal="center"/>
      <protection/>
    </xf>
    <xf numFmtId="0" fontId="88" fillId="52" borderId="97" xfId="51" applyFont="1" applyFill="1" applyBorder="1" applyAlignment="1">
      <alignment horizontal="center"/>
      <protection/>
    </xf>
    <xf numFmtId="0" fontId="88" fillId="52" borderId="11" xfId="51" applyFont="1" applyFill="1" applyBorder="1" applyAlignment="1">
      <alignment horizontal="center"/>
      <protection/>
    </xf>
    <xf numFmtId="0" fontId="17" fillId="54" borderId="68" xfId="51" applyFont="1" applyFill="1" applyBorder="1" applyAlignment="1">
      <alignment horizontal="center"/>
      <protection/>
    </xf>
    <xf numFmtId="0" fontId="17" fillId="54" borderId="97" xfId="51" applyFont="1" applyFill="1" applyBorder="1" applyAlignment="1">
      <alignment horizontal="center"/>
      <protection/>
    </xf>
    <xf numFmtId="0" fontId="17" fillId="54" borderId="11" xfId="51" applyFont="1" applyFill="1" applyBorder="1" applyAlignment="1">
      <alignment horizontal="center"/>
      <protection/>
    </xf>
    <xf numFmtId="0" fontId="86" fillId="44" borderId="90" xfId="51" applyFont="1" applyFill="1" applyBorder="1" applyAlignment="1">
      <alignment horizontal="center"/>
      <protection/>
    </xf>
    <xf numFmtId="0" fontId="81" fillId="44" borderId="97" xfId="51" applyFont="1" applyFill="1" applyBorder="1" applyAlignment="1">
      <alignment horizontal="center"/>
      <protection/>
    </xf>
    <xf numFmtId="0" fontId="81" fillId="44" borderId="11" xfId="51" applyFont="1" applyFill="1" applyBorder="1" applyAlignment="1">
      <alignment horizontal="center"/>
      <protection/>
    </xf>
    <xf numFmtId="0" fontId="90" fillId="44" borderId="68" xfId="51" applyFont="1" applyFill="1" applyBorder="1" applyAlignment="1">
      <alignment horizontal="center" vertical="center"/>
      <protection/>
    </xf>
    <xf numFmtId="0" fontId="90" fillId="44" borderId="97" xfId="51" applyFont="1" applyFill="1" applyBorder="1" applyAlignment="1">
      <alignment horizontal="center" vertical="center"/>
      <protection/>
    </xf>
    <xf numFmtId="0" fontId="90" fillId="44" borderId="11" xfId="51" applyFont="1" applyFill="1" applyBorder="1" applyAlignment="1">
      <alignment horizontal="center" vertical="center"/>
      <protection/>
    </xf>
    <xf numFmtId="0" fontId="87" fillId="55" borderId="68" xfId="51" applyFont="1" applyFill="1" applyBorder="1" applyAlignment="1">
      <alignment horizontal="center"/>
      <protection/>
    </xf>
    <xf numFmtId="0" fontId="87" fillId="55" borderId="97" xfId="51" applyFont="1" applyFill="1" applyBorder="1" applyAlignment="1">
      <alignment horizontal="center"/>
      <protection/>
    </xf>
    <xf numFmtId="0" fontId="87" fillId="55" borderId="11" xfId="51" applyFont="1" applyFill="1" applyBorder="1" applyAlignment="1">
      <alignment horizontal="center"/>
      <protection/>
    </xf>
    <xf numFmtId="0" fontId="9" fillId="42" borderId="68" xfId="51" applyFont="1" applyFill="1" applyBorder="1" applyAlignment="1">
      <alignment horizontal="center"/>
      <protection/>
    </xf>
    <xf numFmtId="0" fontId="9" fillId="42" borderId="97" xfId="51" applyFont="1" applyFill="1" applyBorder="1" applyAlignment="1">
      <alignment horizontal="center"/>
      <protection/>
    </xf>
    <xf numFmtId="0" fontId="9" fillId="42" borderId="11" xfId="51" applyFont="1" applyFill="1" applyBorder="1" applyAlignment="1">
      <alignment horizontal="center"/>
      <protection/>
    </xf>
    <xf numFmtId="0" fontId="78" fillId="55" borderId="68" xfId="51" applyFont="1" applyFill="1" applyBorder="1" applyAlignment="1">
      <alignment horizontal="center"/>
      <protection/>
    </xf>
    <xf numFmtId="0" fontId="78" fillId="55" borderId="97" xfId="51" applyFont="1" applyFill="1" applyBorder="1" applyAlignment="1">
      <alignment horizontal="center"/>
      <protection/>
    </xf>
    <xf numFmtId="0" fontId="78" fillId="55" borderId="11" xfId="51" applyFont="1" applyFill="1" applyBorder="1" applyAlignment="1">
      <alignment horizontal="center"/>
      <protection/>
    </xf>
    <xf numFmtId="0" fontId="91" fillId="56" borderId="48" xfId="0" applyFont="1" applyFill="1" applyBorder="1" applyAlignment="1">
      <alignment horizontal="center"/>
    </xf>
    <xf numFmtId="0" fontId="91" fillId="56" borderId="47" xfId="0" applyFont="1" applyFill="1" applyBorder="1" applyAlignment="1">
      <alignment horizontal="center"/>
    </xf>
    <xf numFmtId="0" fontId="91" fillId="56" borderId="49" xfId="0" applyFont="1" applyFill="1" applyBorder="1" applyAlignment="1">
      <alignment horizontal="center"/>
    </xf>
    <xf numFmtId="0" fontId="92" fillId="47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75" fillId="50" borderId="18" xfId="51" applyFont="1" applyFill="1" applyBorder="1" applyAlignment="1">
      <alignment horizontal="left"/>
      <protection/>
    </xf>
    <xf numFmtId="0" fontId="75" fillId="50" borderId="45" xfId="51" applyFont="1" applyFill="1" applyBorder="1" applyAlignment="1">
      <alignment horizontal="left"/>
      <protection/>
    </xf>
    <xf numFmtId="0" fontId="75" fillId="50" borderId="21" xfId="51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353925" y="10572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2" name="Freeform 5"/>
        <xdr:cNvSpPr>
          <a:spLocks/>
        </xdr:cNvSpPr>
      </xdr:nvSpPr>
      <xdr:spPr>
        <a:xfrm>
          <a:off x="12353925" y="15430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3" name="Freeform 6"/>
        <xdr:cNvSpPr>
          <a:spLocks/>
        </xdr:cNvSpPr>
      </xdr:nvSpPr>
      <xdr:spPr>
        <a:xfrm>
          <a:off x="12353925" y="14668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4" name="Line 7"/>
        <xdr:cNvSpPr>
          <a:spLocks/>
        </xdr:cNvSpPr>
      </xdr:nvSpPr>
      <xdr:spPr>
        <a:xfrm>
          <a:off x="12353925" y="10572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5" name="Freeform 11"/>
        <xdr:cNvSpPr>
          <a:spLocks/>
        </xdr:cNvSpPr>
      </xdr:nvSpPr>
      <xdr:spPr>
        <a:xfrm>
          <a:off x="12353925" y="15430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6" name="Freeform 12"/>
        <xdr:cNvSpPr>
          <a:spLocks/>
        </xdr:cNvSpPr>
      </xdr:nvSpPr>
      <xdr:spPr>
        <a:xfrm>
          <a:off x="12353925" y="14668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2353925" y="10572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8" name="Freeform 17"/>
        <xdr:cNvSpPr>
          <a:spLocks/>
        </xdr:cNvSpPr>
      </xdr:nvSpPr>
      <xdr:spPr>
        <a:xfrm>
          <a:off x="12353925" y="15430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9" name="Freeform 18"/>
        <xdr:cNvSpPr>
          <a:spLocks/>
        </xdr:cNvSpPr>
      </xdr:nvSpPr>
      <xdr:spPr>
        <a:xfrm>
          <a:off x="12353925" y="14668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12353925" y="10572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11" name="Freeform 23"/>
        <xdr:cNvSpPr>
          <a:spLocks/>
        </xdr:cNvSpPr>
      </xdr:nvSpPr>
      <xdr:spPr>
        <a:xfrm>
          <a:off x="12353925" y="15430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12" name="Freeform 24"/>
        <xdr:cNvSpPr>
          <a:spLocks/>
        </xdr:cNvSpPr>
      </xdr:nvSpPr>
      <xdr:spPr>
        <a:xfrm>
          <a:off x="12353925" y="14668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2" name="Freeform 6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3" name="Line 7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4" name="Freeform 12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5" name="Line 13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6" name="Freeform 18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7" name="Line 19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8" name="Freeform 24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2" name="Freeform 5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3" name="Freeform 6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4" name="Line 7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5" name="Freeform 11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6" name="Freeform 12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8" name="Freeform 17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9" name="Freeform 18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11" name="Freeform 23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12" name="Freeform 24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2" name="Freeform 6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3" name="Line 7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4" name="Freeform 12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5" name="Line 13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6" name="Freeform 18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7" name="Line 19"/>
        <xdr:cNvSpPr>
          <a:spLocks/>
        </xdr:cNvSpPr>
      </xdr:nvSpPr>
      <xdr:spPr>
        <a:xfrm>
          <a:off x="7981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8" name="Freeform 24"/>
        <xdr:cNvSpPr>
          <a:spLocks/>
        </xdr:cNvSpPr>
      </xdr:nvSpPr>
      <xdr:spPr>
        <a:xfrm>
          <a:off x="79819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233487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2334875" y="17240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233487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2334875" y="17240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233487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2334875" y="17240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23348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233487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2334875" y="17240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13011150" y="1190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2" name="Freeform 5"/>
        <xdr:cNvSpPr>
          <a:spLocks/>
        </xdr:cNvSpPr>
      </xdr:nvSpPr>
      <xdr:spPr>
        <a:xfrm>
          <a:off x="13011150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3" name="Freeform 6"/>
        <xdr:cNvSpPr>
          <a:spLocks/>
        </xdr:cNvSpPr>
      </xdr:nvSpPr>
      <xdr:spPr>
        <a:xfrm>
          <a:off x="13011150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4" name="Line 7"/>
        <xdr:cNvSpPr>
          <a:spLocks/>
        </xdr:cNvSpPr>
      </xdr:nvSpPr>
      <xdr:spPr>
        <a:xfrm>
          <a:off x="13011150" y="1190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5" name="Freeform 11"/>
        <xdr:cNvSpPr>
          <a:spLocks/>
        </xdr:cNvSpPr>
      </xdr:nvSpPr>
      <xdr:spPr>
        <a:xfrm>
          <a:off x="13011150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6" name="Freeform 12"/>
        <xdr:cNvSpPr>
          <a:spLocks/>
        </xdr:cNvSpPr>
      </xdr:nvSpPr>
      <xdr:spPr>
        <a:xfrm>
          <a:off x="13011150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3011150" y="1190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8" name="Freeform 17"/>
        <xdr:cNvSpPr>
          <a:spLocks/>
        </xdr:cNvSpPr>
      </xdr:nvSpPr>
      <xdr:spPr>
        <a:xfrm>
          <a:off x="13011150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9" name="Freeform 18"/>
        <xdr:cNvSpPr>
          <a:spLocks/>
        </xdr:cNvSpPr>
      </xdr:nvSpPr>
      <xdr:spPr>
        <a:xfrm>
          <a:off x="13011150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13011150" y="1190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11" name="Freeform 23"/>
        <xdr:cNvSpPr>
          <a:spLocks/>
        </xdr:cNvSpPr>
      </xdr:nvSpPr>
      <xdr:spPr>
        <a:xfrm>
          <a:off x="13011150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12" name="Freeform 24"/>
        <xdr:cNvSpPr>
          <a:spLocks/>
        </xdr:cNvSpPr>
      </xdr:nvSpPr>
      <xdr:spPr>
        <a:xfrm>
          <a:off x="13011150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80200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2" name="Freeform 6"/>
        <xdr:cNvSpPr>
          <a:spLocks/>
        </xdr:cNvSpPr>
      </xdr:nvSpPr>
      <xdr:spPr>
        <a:xfrm>
          <a:off x="80200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3" name="Line 7"/>
        <xdr:cNvSpPr>
          <a:spLocks/>
        </xdr:cNvSpPr>
      </xdr:nvSpPr>
      <xdr:spPr>
        <a:xfrm>
          <a:off x="80200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4" name="Freeform 12"/>
        <xdr:cNvSpPr>
          <a:spLocks/>
        </xdr:cNvSpPr>
      </xdr:nvSpPr>
      <xdr:spPr>
        <a:xfrm>
          <a:off x="80200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5" name="Line 13"/>
        <xdr:cNvSpPr>
          <a:spLocks/>
        </xdr:cNvSpPr>
      </xdr:nvSpPr>
      <xdr:spPr>
        <a:xfrm>
          <a:off x="80200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6" name="Freeform 18"/>
        <xdr:cNvSpPr>
          <a:spLocks/>
        </xdr:cNvSpPr>
      </xdr:nvSpPr>
      <xdr:spPr>
        <a:xfrm>
          <a:off x="80200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18</xdr:col>
      <xdr:colOff>66675</xdr:colOff>
      <xdr:row>5</xdr:row>
      <xdr:rowOff>47625</xdr:rowOff>
    </xdr:to>
    <xdr:sp>
      <xdr:nvSpPr>
        <xdr:cNvPr id="7" name="Line 19"/>
        <xdr:cNvSpPr>
          <a:spLocks/>
        </xdr:cNvSpPr>
      </xdr:nvSpPr>
      <xdr:spPr>
        <a:xfrm>
          <a:off x="80200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0</xdr:colOff>
      <xdr:row>7</xdr:row>
      <xdr:rowOff>95250</xdr:rowOff>
    </xdr:to>
    <xdr:sp>
      <xdr:nvSpPr>
        <xdr:cNvPr id="8" name="Freeform 24"/>
        <xdr:cNvSpPr>
          <a:spLocks/>
        </xdr:cNvSpPr>
      </xdr:nvSpPr>
      <xdr:spPr>
        <a:xfrm>
          <a:off x="8020050" y="7143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2"/>
  <sheetViews>
    <sheetView zoomScale="106" zoomScaleNormal="106" zoomScalePageLayoutView="0" workbookViewId="0" topLeftCell="A1">
      <selection activeCell="B6" sqref="B6"/>
    </sheetView>
  </sheetViews>
  <sheetFormatPr defaultColWidth="11.421875" defaultRowHeight="12.75"/>
  <cols>
    <col min="1" max="2" width="15.7109375" style="0" customWidth="1"/>
    <col min="3" max="3" width="16.57421875" style="0" bestFit="1" customWidth="1"/>
    <col min="4" max="5" width="15.7109375" style="0" customWidth="1"/>
    <col min="6" max="6" width="17.28125" style="0" customWidth="1"/>
    <col min="7" max="7" width="17.57421875" style="0" bestFit="1" customWidth="1"/>
    <col min="8" max="8" width="16.7109375" style="0" customWidth="1"/>
    <col min="9" max="9" width="15.7109375" style="0" customWidth="1"/>
    <col min="10" max="18" width="4.28125" style="0" customWidth="1"/>
    <col min="19" max="24" width="4.28125" style="0" hidden="1" customWidth="1"/>
    <col min="25" max="25" width="5.28125" style="0" hidden="1" customWidth="1"/>
    <col min="26" max="26" width="6.57421875" style="2" hidden="1" customWidth="1"/>
    <col min="27" max="27" width="2.28125" style="2" hidden="1" customWidth="1"/>
    <col min="28" max="35" width="0" style="0" hidden="1" customWidth="1"/>
  </cols>
  <sheetData>
    <row r="1" spans="1:9" ht="21.75" thickBot="1" thickTop="1">
      <c r="A1" s="532" t="s">
        <v>77</v>
      </c>
      <c r="B1" s="533"/>
      <c r="C1" s="533"/>
      <c r="D1" s="533"/>
      <c r="E1" s="533"/>
      <c r="F1" s="533"/>
      <c r="G1" s="533"/>
      <c r="H1" s="533"/>
      <c r="I1" s="534"/>
    </row>
    <row r="2" spans="1:9" ht="19.5" thickBot="1" thickTop="1">
      <c r="A2" s="535" t="s">
        <v>78</v>
      </c>
      <c r="B2" s="536"/>
      <c r="C2" s="536"/>
      <c r="D2" s="536"/>
      <c r="E2" s="536"/>
      <c r="F2" s="536"/>
      <c r="G2" s="536"/>
      <c r="H2" s="536"/>
      <c r="I2" s="537"/>
    </row>
    <row r="3" ht="13.5" thickBot="1"/>
    <row r="4" spans="1:9" ht="13.5" thickBot="1">
      <c r="A4" s="529" t="s">
        <v>0</v>
      </c>
      <c r="B4" s="530"/>
      <c r="C4" s="530"/>
      <c r="D4" s="530"/>
      <c r="E4" s="530"/>
      <c r="F4" s="530"/>
      <c r="G4" s="530"/>
      <c r="H4" s="530"/>
      <c r="I4" s="531"/>
    </row>
    <row r="5" spans="1:26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S5" s="3"/>
      <c r="T5" s="3"/>
      <c r="U5" s="3"/>
      <c r="V5" s="3"/>
      <c r="W5" s="3"/>
      <c r="X5" s="3"/>
      <c r="Z5" s="2" t="s">
        <v>1</v>
      </c>
    </row>
    <row r="6" spans="1:25" ht="12.75">
      <c r="A6" s="38" t="s">
        <v>101</v>
      </c>
      <c r="B6" s="162" t="s">
        <v>51</v>
      </c>
      <c r="C6" s="38" t="s">
        <v>56</v>
      </c>
      <c r="D6" s="38" t="s">
        <v>49</v>
      </c>
      <c r="E6" s="38" t="s">
        <v>44</v>
      </c>
      <c r="F6" s="38" t="s">
        <v>50</v>
      </c>
      <c r="G6" s="38" t="s">
        <v>102</v>
      </c>
      <c r="H6" s="38" t="s">
        <v>46</v>
      </c>
      <c r="I6" s="38" t="s">
        <v>52</v>
      </c>
      <c r="S6" s="4"/>
      <c r="T6" s="4"/>
      <c r="U6" s="4"/>
      <c r="V6" s="4"/>
      <c r="W6" s="4"/>
      <c r="X6" s="4"/>
      <c r="Y6" s="5">
        <v>10</v>
      </c>
    </row>
    <row r="7" spans="1:26" ht="12.75">
      <c r="A7" s="42" t="s">
        <v>59</v>
      </c>
      <c r="B7" s="42" t="s">
        <v>104</v>
      </c>
      <c r="C7" s="42" t="s">
        <v>54</v>
      </c>
      <c r="D7" s="42" t="s">
        <v>105</v>
      </c>
      <c r="E7" s="42" t="s">
        <v>61</v>
      </c>
      <c r="F7" s="43" t="s">
        <v>48</v>
      </c>
      <c r="G7" s="43" t="s">
        <v>60</v>
      </c>
      <c r="H7" s="43" t="s">
        <v>57</v>
      </c>
      <c r="I7" s="43" t="s">
        <v>109</v>
      </c>
      <c r="S7" s="6"/>
      <c r="T7" s="6"/>
      <c r="U7" s="6"/>
      <c r="V7" s="6"/>
      <c r="W7" s="6"/>
      <c r="X7" s="6"/>
      <c r="Y7">
        <f>+Y6+1</f>
        <v>11</v>
      </c>
      <c r="Z7" s="2" t="s">
        <v>2</v>
      </c>
    </row>
    <row r="8" spans="1:29" ht="12.75">
      <c r="A8" s="44" t="s">
        <v>64</v>
      </c>
      <c r="B8" s="44" t="s">
        <v>106</v>
      </c>
      <c r="C8" s="44" t="s">
        <v>55</v>
      </c>
      <c r="D8" s="44" t="s">
        <v>65</v>
      </c>
      <c r="E8" s="44" t="s">
        <v>47</v>
      </c>
      <c r="F8" s="44" t="s">
        <v>103</v>
      </c>
      <c r="G8" s="44" t="s">
        <v>107</v>
      </c>
      <c r="H8" s="44" t="s">
        <v>108</v>
      </c>
      <c r="I8" s="44" t="s">
        <v>62</v>
      </c>
      <c r="S8" s="6"/>
      <c r="T8" s="6"/>
      <c r="U8" s="6"/>
      <c r="V8" s="6"/>
      <c r="W8" s="6"/>
      <c r="X8" s="6"/>
      <c r="Z8" s="7" t="s">
        <v>3</v>
      </c>
      <c r="AA8" s="7"/>
      <c r="AB8" s="8"/>
      <c r="AC8" s="8"/>
    </row>
    <row r="9" spans="1:28" ht="13.5" hidden="1" thickBot="1">
      <c r="A9" s="6"/>
      <c r="B9" s="4">
        <f>+A9-2</f>
        <v>-2</v>
      </c>
      <c r="C9" s="4">
        <f>+B9-2</f>
        <v>-4</v>
      </c>
      <c r="D9" s="4">
        <f>+C9-2</f>
        <v>-6</v>
      </c>
      <c r="E9" s="4">
        <f>+D9-2</f>
        <v>-8</v>
      </c>
      <c r="F9" s="4">
        <v>29</v>
      </c>
      <c r="G9" s="4">
        <f>+F9-2</f>
        <v>27</v>
      </c>
      <c r="H9" s="4">
        <f>+G9-2</f>
        <v>25</v>
      </c>
      <c r="I9" s="4">
        <f>+H9-2</f>
        <v>23</v>
      </c>
      <c r="J9" s="4">
        <f>+I9-2</f>
        <v>21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9" t="e">
        <f>+A8-1</f>
        <v>#VALUE!</v>
      </c>
      <c r="Z9" s="2" t="s">
        <v>2</v>
      </c>
      <c r="AB9" s="2" t="s">
        <v>4</v>
      </c>
    </row>
    <row r="10" spans="1:10" ht="12.75" hidden="1">
      <c r="A10" t="e">
        <f aca="true" t="shared" si="0" ref="A10:J10">+A8+A7+A6</f>
        <v>#VALUE!</v>
      </c>
      <c r="B10" t="e">
        <f t="shared" si="0"/>
        <v>#VALUE!</v>
      </c>
      <c r="C10" t="e">
        <f t="shared" si="0"/>
        <v>#VALUE!</v>
      </c>
      <c r="D10" t="e">
        <f t="shared" si="0"/>
        <v>#VALUE!</v>
      </c>
      <c r="E10" t="e">
        <f t="shared" si="0"/>
        <v>#VALUE!</v>
      </c>
      <c r="F10" t="e">
        <f t="shared" si="0"/>
        <v>#VALUE!</v>
      </c>
      <c r="G10" t="e">
        <f t="shared" si="0"/>
        <v>#VALUE!</v>
      </c>
      <c r="H10" t="e">
        <f t="shared" si="0"/>
        <v>#VALUE!</v>
      </c>
      <c r="I10" t="e">
        <f t="shared" si="0"/>
        <v>#VALUE!</v>
      </c>
      <c r="J10">
        <f t="shared" si="0"/>
        <v>0</v>
      </c>
    </row>
    <row r="11" ht="13.5" thickBot="1"/>
    <row r="12" spans="1:9" ht="18.75" thickBot="1">
      <c r="A12" s="538" t="s">
        <v>86</v>
      </c>
      <c r="B12" s="539"/>
      <c r="C12" s="539"/>
      <c r="D12" s="539"/>
      <c r="E12" s="539"/>
      <c r="F12" s="539"/>
      <c r="G12" s="539"/>
      <c r="H12" s="539"/>
      <c r="I12" s="540"/>
    </row>
    <row r="14" spans="1:25" ht="12.75">
      <c r="A14" s="1" t="s">
        <v>99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6:25" ht="13.5" thickBot="1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3:25" ht="13.5" thickBot="1">
      <c r="C16" s="526" t="s">
        <v>40</v>
      </c>
      <c r="D16" s="527"/>
      <c r="E16" s="527"/>
      <c r="F16" s="5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6:25" ht="12.75"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3:6" ht="15">
      <c r="C18" s="37" t="s">
        <v>5</v>
      </c>
      <c r="D18" s="37" t="s">
        <v>6</v>
      </c>
      <c r="E18" s="37" t="s">
        <v>7</v>
      </c>
      <c r="F18" s="37" t="s">
        <v>8</v>
      </c>
    </row>
    <row r="19" spans="3:6" ht="12.75">
      <c r="C19" s="38" t="s">
        <v>30</v>
      </c>
      <c r="D19" s="38" t="s">
        <v>31</v>
      </c>
      <c r="E19" s="38" t="s">
        <v>32</v>
      </c>
      <c r="F19" s="38" t="s">
        <v>33</v>
      </c>
    </row>
    <row r="20" spans="1:6" ht="12.75">
      <c r="A20" s="32" t="s">
        <v>43</v>
      </c>
      <c r="C20" s="38" t="s">
        <v>26</v>
      </c>
      <c r="D20" s="38" t="s">
        <v>27</v>
      </c>
      <c r="E20" s="38" t="s">
        <v>28</v>
      </c>
      <c r="F20" s="38" t="s">
        <v>29</v>
      </c>
    </row>
    <row r="21" spans="3:6" ht="12.75">
      <c r="C21" s="45" t="s">
        <v>68</v>
      </c>
      <c r="D21" s="45" t="s">
        <v>66</v>
      </c>
      <c r="E21" s="45" t="s">
        <v>67</v>
      </c>
      <c r="F21" s="38" t="s">
        <v>35</v>
      </c>
    </row>
    <row r="22" ht="13.5" thickBot="1"/>
    <row r="23" spans="1:9" ht="18.75" thickBot="1">
      <c r="A23" s="538" t="s">
        <v>92</v>
      </c>
      <c r="B23" s="539"/>
      <c r="C23" s="539"/>
      <c r="D23" s="539"/>
      <c r="E23" s="539"/>
      <c r="F23" s="539"/>
      <c r="G23" s="539"/>
      <c r="H23" s="539"/>
      <c r="I23" s="540"/>
    </row>
    <row r="25" spans="1:9" ht="12.75">
      <c r="A25" s="1" t="s">
        <v>100</v>
      </c>
      <c r="F25" s="28"/>
      <c r="G25" s="28"/>
      <c r="H25" s="28"/>
      <c r="I25" s="28"/>
    </row>
    <row r="26" ht="13.5" thickBot="1">
      <c r="G26" s="32" t="s">
        <v>43</v>
      </c>
    </row>
    <row r="27" spans="3:6" ht="13.5" thickBot="1">
      <c r="C27" s="526" t="s">
        <v>40</v>
      </c>
      <c r="D27" s="527"/>
      <c r="E27" s="527"/>
      <c r="F27" s="528"/>
    </row>
    <row r="28" ht="12.75">
      <c r="F28" s="28"/>
    </row>
    <row r="29" spans="4:5" ht="15">
      <c r="D29" s="37" t="s">
        <v>5</v>
      </c>
      <c r="E29" s="37" t="s">
        <v>6</v>
      </c>
    </row>
    <row r="30" spans="4:5" ht="12.75">
      <c r="D30" s="38" t="s">
        <v>93</v>
      </c>
      <c r="E30" s="38" t="s">
        <v>96</v>
      </c>
    </row>
    <row r="31" spans="4:5" ht="12.75">
      <c r="D31" s="38" t="s">
        <v>94</v>
      </c>
      <c r="E31" s="38" t="s">
        <v>97</v>
      </c>
    </row>
    <row r="32" spans="4:5" ht="12.75">
      <c r="D32" s="38" t="s">
        <v>95</v>
      </c>
      <c r="E32" s="38" t="s">
        <v>98</v>
      </c>
    </row>
  </sheetData>
  <sheetProtection/>
  <mergeCells count="7">
    <mergeCell ref="C27:F27"/>
    <mergeCell ref="A4:I4"/>
    <mergeCell ref="A1:I1"/>
    <mergeCell ref="A2:I2"/>
    <mergeCell ref="C16:F16"/>
    <mergeCell ref="A12:I12"/>
    <mergeCell ref="A23:I23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67"/>
  <sheetViews>
    <sheetView zoomScale="106" zoomScaleNormal="106" zoomScalePageLayoutView="0" workbookViewId="0" topLeftCell="A52">
      <selection activeCell="G71" sqref="G71"/>
    </sheetView>
  </sheetViews>
  <sheetFormatPr defaultColWidth="11.421875" defaultRowHeight="12.75"/>
  <cols>
    <col min="1" max="1" width="4.7109375" style="0" customWidth="1"/>
    <col min="2" max="2" width="4.421875" style="0" bestFit="1" customWidth="1"/>
    <col min="3" max="3" width="4.28125" style="0" customWidth="1"/>
    <col min="4" max="4" width="19.8515625" style="0" bestFit="1" customWidth="1"/>
    <col min="5" max="5" width="8.28125" style="104" customWidth="1"/>
    <col min="6" max="6" width="4.28125" style="0" customWidth="1"/>
    <col min="7" max="7" width="22.7109375" style="0" bestFit="1" customWidth="1"/>
    <col min="8" max="8" width="9.00390625" style="104" customWidth="1"/>
    <col min="9" max="9" width="11.140625" style="0" customWidth="1"/>
    <col min="10" max="10" width="9.140625" style="0" customWidth="1"/>
    <col min="11" max="11" width="21.8515625" style="0" customWidth="1"/>
    <col min="12" max="18" width="4.28125" style="0" hidden="1" customWidth="1"/>
    <col min="19" max="19" width="5.28125" style="0" hidden="1" customWidth="1"/>
    <col min="20" max="20" width="6.57421875" style="2" hidden="1" customWidth="1"/>
    <col min="21" max="21" width="2.28125" style="2" hidden="1" customWidth="1"/>
    <col min="22" max="31" width="0" style="0" hidden="1" customWidth="1"/>
  </cols>
  <sheetData>
    <row r="1" spans="1:11" ht="24" thickBot="1">
      <c r="A1" s="553" t="s">
        <v>77</v>
      </c>
      <c r="B1" s="554"/>
      <c r="C1" s="554"/>
      <c r="D1" s="554"/>
      <c r="E1" s="554"/>
      <c r="F1" s="554"/>
      <c r="G1" s="554"/>
      <c r="H1" s="554"/>
      <c r="I1" s="554"/>
      <c r="J1" s="554"/>
      <c r="K1" s="555"/>
    </row>
    <row r="2" spans="1:11" ht="18.75" thickBot="1">
      <c r="A2" s="556" t="s">
        <v>78</v>
      </c>
      <c r="B2" s="557"/>
      <c r="C2" s="557"/>
      <c r="D2" s="557"/>
      <c r="E2" s="557"/>
      <c r="F2" s="557"/>
      <c r="G2" s="557"/>
      <c r="H2" s="557"/>
      <c r="I2" s="557"/>
      <c r="J2" s="557"/>
      <c r="K2" s="558"/>
    </row>
    <row r="3" ht="13.5" thickBot="1"/>
    <row r="4" spans="1:10" ht="13.5" hidden="1" thickBot="1">
      <c r="A4" s="529" t="s">
        <v>0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20" ht="15" hidden="1">
      <c r="A5" s="39">
        <v>1</v>
      </c>
      <c r="B5" s="39">
        <v>2</v>
      </c>
      <c r="C5" s="39">
        <v>3</v>
      </c>
      <c r="D5" s="39">
        <v>4</v>
      </c>
      <c r="E5" s="115"/>
      <c r="F5" s="39">
        <v>5</v>
      </c>
      <c r="G5" s="39">
        <v>6</v>
      </c>
      <c r="H5" s="105">
        <v>7</v>
      </c>
      <c r="I5" s="39">
        <v>8</v>
      </c>
      <c r="J5" s="39">
        <v>9</v>
      </c>
      <c r="M5" s="3"/>
      <c r="N5" s="3"/>
      <c r="O5" s="3"/>
      <c r="P5" s="3"/>
      <c r="Q5" s="3"/>
      <c r="R5" s="3"/>
      <c r="T5" s="2" t="s">
        <v>1</v>
      </c>
    </row>
    <row r="6" spans="1:19" ht="12.75" hidden="1">
      <c r="A6" s="38" t="s">
        <v>101</v>
      </c>
      <c r="B6" s="38" t="s">
        <v>51</v>
      </c>
      <c r="C6" s="38" t="s">
        <v>56</v>
      </c>
      <c r="D6" s="38" t="s">
        <v>49</v>
      </c>
      <c r="E6" s="116"/>
      <c r="F6" s="38" t="s">
        <v>44</v>
      </c>
      <c r="G6" s="38" t="s">
        <v>50</v>
      </c>
      <c r="H6" s="102" t="s">
        <v>102</v>
      </c>
      <c r="I6" s="38" t="s">
        <v>46</v>
      </c>
      <c r="J6" s="38" t="s">
        <v>52</v>
      </c>
      <c r="M6" s="4"/>
      <c r="N6" s="4"/>
      <c r="O6" s="4"/>
      <c r="P6" s="4"/>
      <c r="Q6" s="4"/>
      <c r="R6" s="4"/>
      <c r="S6" s="5">
        <v>10</v>
      </c>
    </row>
    <row r="7" spans="1:20" ht="12.75" hidden="1">
      <c r="A7" s="42" t="s">
        <v>59</v>
      </c>
      <c r="B7" s="42" t="s">
        <v>104</v>
      </c>
      <c r="C7" s="42" t="s">
        <v>54</v>
      </c>
      <c r="D7" s="42" t="s">
        <v>105</v>
      </c>
      <c r="E7" s="117"/>
      <c r="F7" s="42" t="s">
        <v>61</v>
      </c>
      <c r="G7" s="43" t="s">
        <v>48</v>
      </c>
      <c r="H7" s="112" t="s">
        <v>60</v>
      </c>
      <c r="I7" s="43" t="s">
        <v>57</v>
      </c>
      <c r="J7" s="43" t="s">
        <v>109</v>
      </c>
      <c r="M7" s="6"/>
      <c r="N7" s="6"/>
      <c r="O7" s="6"/>
      <c r="P7" s="6"/>
      <c r="Q7" s="6"/>
      <c r="R7" s="6"/>
      <c r="S7">
        <f>+S6+1</f>
        <v>11</v>
      </c>
      <c r="T7" s="2" t="s">
        <v>2</v>
      </c>
    </row>
    <row r="8" spans="1:23" ht="12.75" hidden="1">
      <c r="A8" s="44" t="s">
        <v>64</v>
      </c>
      <c r="B8" s="44" t="s">
        <v>106</v>
      </c>
      <c r="C8" s="44" t="s">
        <v>55</v>
      </c>
      <c r="D8" s="44" t="s">
        <v>65</v>
      </c>
      <c r="E8" s="117"/>
      <c r="F8" s="44" t="s">
        <v>47</v>
      </c>
      <c r="G8" s="44" t="s">
        <v>103</v>
      </c>
      <c r="H8" s="103" t="s">
        <v>107</v>
      </c>
      <c r="I8" s="44" t="s">
        <v>108</v>
      </c>
      <c r="J8" s="44" t="s">
        <v>62</v>
      </c>
      <c r="M8" s="6"/>
      <c r="N8" s="6"/>
      <c r="O8" s="6"/>
      <c r="P8" s="6"/>
      <c r="Q8" s="6"/>
      <c r="R8" s="6"/>
      <c r="T8" s="7" t="s">
        <v>3</v>
      </c>
      <c r="U8" s="7"/>
      <c r="V8" s="8"/>
      <c r="W8" s="8"/>
    </row>
    <row r="9" spans="7:19" ht="12.75" hidden="1">
      <c r="G9" s="28"/>
      <c r="H9" s="113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3:7" ht="15" hidden="1">
      <c r="C10" s="37" t="s">
        <v>5</v>
      </c>
      <c r="D10" s="37" t="s">
        <v>6</v>
      </c>
      <c r="E10" s="106"/>
      <c r="F10" s="37" t="s">
        <v>7</v>
      </c>
      <c r="G10" s="37" t="s">
        <v>8</v>
      </c>
    </row>
    <row r="11" spans="3:7" ht="12.75" hidden="1">
      <c r="C11" s="38">
        <v>1</v>
      </c>
      <c r="D11" s="38">
        <v>2</v>
      </c>
      <c r="E11" s="102"/>
      <c r="F11" s="38">
        <v>3</v>
      </c>
      <c r="G11" s="38">
        <v>4</v>
      </c>
    </row>
    <row r="12" spans="3:7" ht="12.75" hidden="1">
      <c r="C12" s="38">
        <v>7</v>
      </c>
      <c r="D12" s="38">
        <v>8</v>
      </c>
      <c r="E12" s="102"/>
      <c r="F12" s="38">
        <v>5</v>
      </c>
      <c r="G12" s="38">
        <v>6</v>
      </c>
    </row>
    <row r="13" spans="3:7" ht="12.75" hidden="1">
      <c r="C13" s="38">
        <v>12</v>
      </c>
      <c r="D13" s="38">
        <v>10</v>
      </c>
      <c r="E13" s="102"/>
      <c r="F13" s="38">
        <v>11</v>
      </c>
      <c r="G13" s="38">
        <v>9</v>
      </c>
    </row>
    <row r="14" ht="12.75" hidden="1"/>
    <row r="15" ht="13.5" hidden="1" thickBot="1"/>
    <row r="16" spans="1:20" ht="16.5" thickBot="1">
      <c r="A16" s="549" t="s">
        <v>9</v>
      </c>
      <c r="B16" s="550"/>
      <c r="C16" s="546" t="s">
        <v>75</v>
      </c>
      <c r="D16" s="547"/>
      <c r="E16" s="547"/>
      <c r="F16" s="547"/>
      <c r="G16" s="547"/>
      <c r="H16" s="547"/>
      <c r="I16" s="547"/>
      <c r="J16" s="547"/>
      <c r="K16" s="548"/>
      <c r="M16" s="541" t="s">
        <v>10</v>
      </c>
      <c r="N16" s="542"/>
      <c r="O16" s="542"/>
      <c r="P16" s="542"/>
      <c r="Q16" s="542" t="s">
        <v>11</v>
      </c>
      <c r="R16" s="542"/>
      <c r="S16" s="542"/>
      <c r="T16" s="542"/>
    </row>
    <row r="17" spans="1:20" ht="13.5" thickBot="1">
      <c r="A17" s="551"/>
      <c r="B17" s="552"/>
      <c r="C17" s="126" t="s">
        <v>12</v>
      </c>
      <c r="D17" s="127" t="s">
        <v>41</v>
      </c>
      <c r="E17" s="128" t="s">
        <v>71</v>
      </c>
      <c r="F17" s="126" t="s">
        <v>14</v>
      </c>
      <c r="G17" s="127" t="s">
        <v>41</v>
      </c>
      <c r="H17" s="129" t="s">
        <v>71</v>
      </c>
      <c r="I17" s="130" t="s">
        <v>72</v>
      </c>
      <c r="J17" s="130" t="s">
        <v>73</v>
      </c>
      <c r="K17" s="130" t="s">
        <v>74</v>
      </c>
      <c r="L17" s="28"/>
      <c r="M17" s="29" t="s">
        <v>12</v>
      </c>
      <c r="N17" s="10" t="s">
        <v>13</v>
      </c>
      <c r="O17" s="10" t="s">
        <v>14</v>
      </c>
      <c r="P17" s="10" t="s">
        <v>13</v>
      </c>
      <c r="Q17" s="10" t="s">
        <v>12</v>
      </c>
      <c r="R17" s="10" t="s">
        <v>13</v>
      </c>
      <c r="S17" s="10" t="s">
        <v>14</v>
      </c>
      <c r="T17" s="10" t="s">
        <v>13</v>
      </c>
    </row>
    <row r="18" spans="1:27" ht="19.5" thickBot="1" thickTop="1">
      <c r="A18" s="118">
        <v>10</v>
      </c>
      <c r="B18" s="119" t="s">
        <v>15</v>
      </c>
      <c r="C18" s="120">
        <v>1</v>
      </c>
      <c r="D18" s="124" t="str">
        <f>+A7</f>
        <v>Lomas A</v>
      </c>
      <c r="E18" s="107"/>
      <c r="F18" s="125" t="s">
        <v>14</v>
      </c>
      <c r="G18" s="124" t="str">
        <f>+A8</f>
        <v>Banco Nacion A</v>
      </c>
      <c r="H18" s="107"/>
      <c r="I18" s="121">
        <v>1</v>
      </c>
      <c r="J18" s="131">
        <v>1</v>
      </c>
      <c r="K18" s="123"/>
      <c r="L18" s="101"/>
      <c r="M18" s="30"/>
      <c r="N18" s="11"/>
      <c r="O18" s="11"/>
      <c r="P18" s="11"/>
      <c r="Q18" s="12"/>
      <c r="R18" s="11"/>
      <c r="S18" s="11"/>
      <c r="T18" s="13"/>
      <c r="Y18" s="14"/>
      <c r="Z18" s="11" t="s">
        <v>14</v>
      </c>
      <c r="AA18" s="15"/>
    </row>
    <row r="19" spans="1:27" ht="19.5" thickBot="1" thickTop="1">
      <c r="A19" s="66">
        <v>10</v>
      </c>
      <c r="B19" s="67" t="s">
        <v>15</v>
      </c>
      <c r="C19" s="33">
        <v>2</v>
      </c>
      <c r="D19" s="50" t="str">
        <f>+F7</f>
        <v>Curupayti A</v>
      </c>
      <c r="E19" s="107"/>
      <c r="F19" s="53" t="s">
        <v>14</v>
      </c>
      <c r="G19" s="50" t="str">
        <f>+F8</f>
        <v>Buenos Aires A</v>
      </c>
      <c r="H19" s="107"/>
      <c r="I19" s="75">
        <v>2</v>
      </c>
      <c r="J19" s="88">
        <v>5</v>
      </c>
      <c r="K19" s="48"/>
      <c r="L19" s="101"/>
      <c r="M19" s="30"/>
      <c r="N19" s="11"/>
      <c r="O19" s="11"/>
      <c r="P19" s="11"/>
      <c r="Q19" s="12"/>
      <c r="R19" s="11"/>
      <c r="S19" s="11"/>
      <c r="T19" s="13"/>
      <c r="Y19" s="14"/>
      <c r="Z19" s="11"/>
      <c r="AA19" s="15"/>
    </row>
    <row r="20" spans="1:27" ht="19.5" thickBot="1" thickTop="1">
      <c r="A20" s="132">
        <v>10</v>
      </c>
      <c r="B20" s="133" t="s">
        <v>15</v>
      </c>
      <c r="C20" s="120">
        <v>3</v>
      </c>
      <c r="D20" s="51" t="str">
        <f>J7</f>
        <v>Hindu A</v>
      </c>
      <c r="E20" s="107"/>
      <c r="F20" s="54" t="s">
        <v>14</v>
      </c>
      <c r="G20" s="51" t="str">
        <f>+J8</f>
        <v>San Cirano A</v>
      </c>
      <c r="H20" s="107"/>
      <c r="I20" s="75">
        <v>3</v>
      </c>
      <c r="J20" s="88">
        <v>9</v>
      </c>
      <c r="K20" s="48"/>
      <c r="L20" s="101"/>
      <c r="M20" s="30"/>
      <c r="N20" s="11"/>
      <c r="O20" s="11"/>
      <c r="P20" s="11"/>
      <c r="Q20" s="12"/>
      <c r="R20" s="11"/>
      <c r="S20" s="11"/>
      <c r="T20" s="13"/>
      <c r="Y20" s="14"/>
      <c r="Z20" s="11"/>
      <c r="AA20" s="15"/>
    </row>
    <row r="21" spans="1:27" ht="19.5" thickBot="1" thickTop="1">
      <c r="A21" s="81">
        <v>10</v>
      </c>
      <c r="B21" s="82">
        <v>20</v>
      </c>
      <c r="C21" s="83">
        <v>4</v>
      </c>
      <c r="D21" s="84" t="str">
        <f>+B6</f>
        <v>Belgrano A</v>
      </c>
      <c r="E21" s="107"/>
      <c r="F21" s="85" t="s">
        <v>14</v>
      </c>
      <c r="G21" s="84" t="str">
        <f>+B8</f>
        <v>Virreyes A</v>
      </c>
      <c r="H21" s="107"/>
      <c r="I21" s="86">
        <v>1</v>
      </c>
      <c r="J21" s="87">
        <v>2</v>
      </c>
      <c r="K21" s="161"/>
      <c r="L21" s="101"/>
      <c r="M21" s="30"/>
      <c r="N21" s="11"/>
      <c r="O21" s="11"/>
      <c r="P21" s="11"/>
      <c r="Q21" s="12"/>
      <c r="R21" s="11"/>
      <c r="S21" s="11"/>
      <c r="T21" s="13"/>
      <c r="Y21" s="16"/>
      <c r="Z21" s="11" t="s">
        <v>14</v>
      </c>
      <c r="AA21" s="17"/>
    </row>
    <row r="22" spans="1:27" ht="19.5" thickBot="1" thickTop="1">
      <c r="A22" s="66">
        <v>10</v>
      </c>
      <c r="B22" s="67">
        <v>20</v>
      </c>
      <c r="C22" s="120">
        <v>5</v>
      </c>
      <c r="D22" s="50" t="str">
        <f>+G7</f>
        <v>San Luis A</v>
      </c>
      <c r="E22" s="107"/>
      <c r="F22" s="53" t="s">
        <v>14</v>
      </c>
      <c r="G22" s="50" t="str">
        <f>+G8</f>
        <v>Bco Hipotecario A</v>
      </c>
      <c r="H22" s="107"/>
      <c r="I22" s="75">
        <v>2</v>
      </c>
      <c r="J22" s="88">
        <v>6</v>
      </c>
      <c r="K22" s="48"/>
      <c r="L22" s="101"/>
      <c r="M22" s="30"/>
      <c r="N22" s="11"/>
      <c r="O22" s="11"/>
      <c r="P22" s="11"/>
      <c r="Q22" s="12"/>
      <c r="R22" s="11"/>
      <c r="S22" s="11"/>
      <c r="T22" s="13"/>
      <c r="Y22" s="16"/>
      <c r="Z22" s="11"/>
      <c r="AA22" s="17"/>
    </row>
    <row r="23" spans="1:27" ht="19.5" thickBot="1" thickTop="1">
      <c r="A23" s="132">
        <v>10</v>
      </c>
      <c r="B23" s="133">
        <v>20</v>
      </c>
      <c r="C23" s="33">
        <v>6</v>
      </c>
      <c r="D23" s="114" t="str">
        <f>I7</f>
        <v>Pucara A</v>
      </c>
      <c r="E23" s="107"/>
      <c r="F23" s="53" t="s">
        <v>14</v>
      </c>
      <c r="G23" s="50" t="str">
        <f>+I8</f>
        <v>C.U. de Quilmes A</v>
      </c>
      <c r="H23" s="107"/>
      <c r="I23" s="75">
        <v>3</v>
      </c>
      <c r="J23" s="88">
        <v>8</v>
      </c>
      <c r="K23" s="48"/>
      <c r="L23" s="101"/>
      <c r="M23" s="30"/>
      <c r="N23" s="11"/>
      <c r="O23" s="11"/>
      <c r="P23" s="11"/>
      <c r="Q23" s="12"/>
      <c r="R23" s="11"/>
      <c r="S23" s="11"/>
      <c r="T23" s="13"/>
      <c r="Y23" s="16"/>
      <c r="Z23" s="11"/>
      <c r="AA23" s="17"/>
    </row>
    <row r="24" spans="1:24" ht="19.5" thickBot="1" thickTop="1">
      <c r="A24" s="66">
        <v>10</v>
      </c>
      <c r="B24" s="67">
        <v>40</v>
      </c>
      <c r="C24" s="120">
        <v>7</v>
      </c>
      <c r="D24" s="50" t="str">
        <f>+C7</f>
        <v>Los Tilos A</v>
      </c>
      <c r="E24" s="107"/>
      <c r="F24" s="53" t="s">
        <v>14</v>
      </c>
      <c r="G24" s="50" t="str">
        <f>+C8</f>
        <v>Mariano Moreno A</v>
      </c>
      <c r="H24" s="107"/>
      <c r="I24" s="75">
        <v>1</v>
      </c>
      <c r="J24" s="88">
        <v>3</v>
      </c>
      <c r="K24" s="48"/>
      <c r="L24" s="101"/>
      <c r="M24" s="30"/>
      <c r="N24" s="11"/>
      <c r="O24" s="11"/>
      <c r="P24" s="11"/>
      <c r="Q24" s="12"/>
      <c r="R24" s="11"/>
      <c r="S24" s="11"/>
      <c r="T24" s="13"/>
      <c r="V24" s="18"/>
      <c r="W24" s="11" t="s">
        <v>14</v>
      </c>
      <c r="X24" s="19"/>
    </row>
    <row r="25" spans="1:24" ht="19.5" thickBot="1" thickTop="1">
      <c r="A25" s="66">
        <v>10</v>
      </c>
      <c r="B25" s="67">
        <v>40</v>
      </c>
      <c r="C25" s="33">
        <v>8</v>
      </c>
      <c r="D25" s="50" t="str">
        <f>+H7</f>
        <v>Liceo Naval A</v>
      </c>
      <c r="E25" s="107"/>
      <c r="F25" s="53" t="s">
        <v>14</v>
      </c>
      <c r="G25" s="50" t="str">
        <f>+H8</f>
        <v>Don Bosco  A</v>
      </c>
      <c r="H25" s="107"/>
      <c r="I25" s="75">
        <v>2</v>
      </c>
      <c r="J25" s="88">
        <v>7</v>
      </c>
      <c r="K25" s="48"/>
      <c r="L25" s="101"/>
      <c r="M25" s="30"/>
      <c r="N25" s="11"/>
      <c r="O25" s="11"/>
      <c r="P25" s="11"/>
      <c r="Q25" s="12"/>
      <c r="R25" s="11"/>
      <c r="S25" s="11"/>
      <c r="T25" s="13"/>
      <c r="V25" s="18"/>
      <c r="W25" s="11"/>
      <c r="X25" s="19"/>
    </row>
    <row r="26" spans="1:24" ht="19.5" thickBot="1" thickTop="1">
      <c r="A26" s="68">
        <v>10</v>
      </c>
      <c r="B26" s="69">
        <v>40</v>
      </c>
      <c r="C26" s="120">
        <v>9</v>
      </c>
      <c r="D26" s="62" t="str">
        <f>D7</f>
        <v>Liceo Militar A</v>
      </c>
      <c r="E26" s="108"/>
      <c r="F26" s="63" t="s">
        <v>14</v>
      </c>
      <c r="G26" s="62" t="str">
        <f>+D8</f>
        <v>Los Matreros A</v>
      </c>
      <c r="H26" s="108"/>
      <c r="I26" s="76">
        <v>3</v>
      </c>
      <c r="J26" s="89">
        <v>4</v>
      </c>
      <c r="K26" s="49"/>
      <c r="L26" s="101"/>
      <c r="M26" s="30"/>
      <c r="N26" s="11"/>
      <c r="O26" s="11"/>
      <c r="P26" s="11"/>
      <c r="Q26" s="12"/>
      <c r="R26" s="11"/>
      <c r="S26" s="11"/>
      <c r="T26" s="13"/>
      <c r="V26" s="18"/>
      <c r="W26" s="11"/>
      <c r="X26" s="19"/>
    </row>
    <row r="27" spans="1:27" ht="18.75" thickBot="1">
      <c r="A27" s="66">
        <v>11</v>
      </c>
      <c r="B27" s="67" t="s">
        <v>22</v>
      </c>
      <c r="C27" s="33">
        <v>10</v>
      </c>
      <c r="D27" s="59" t="str">
        <f>+A6</f>
        <v>SIC A</v>
      </c>
      <c r="E27" s="109"/>
      <c r="F27" s="60" t="s">
        <v>14</v>
      </c>
      <c r="G27" s="59" t="str">
        <f>+A7</f>
        <v>Lomas A</v>
      </c>
      <c r="H27" s="109"/>
      <c r="I27" s="77">
        <v>1</v>
      </c>
      <c r="J27" s="90">
        <v>1</v>
      </c>
      <c r="K27" s="61"/>
      <c r="L27" s="101"/>
      <c r="M27" s="30"/>
      <c r="N27" s="11"/>
      <c r="O27" s="11"/>
      <c r="P27" s="11"/>
      <c r="Q27" s="12"/>
      <c r="R27" s="11"/>
      <c r="S27" s="11"/>
      <c r="T27" s="13"/>
      <c r="Y27" s="14">
        <f>+Y18</f>
        <v>0</v>
      </c>
      <c r="Z27" s="11" t="s">
        <v>14</v>
      </c>
      <c r="AA27" s="16">
        <f>+Y21</f>
        <v>0</v>
      </c>
    </row>
    <row r="28" spans="1:27" ht="19.5" thickBot="1" thickTop="1">
      <c r="A28" s="66">
        <v>11</v>
      </c>
      <c r="B28" s="67" t="s">
        <v>22</v>
      </c>
      <c r="C28" s="120">
        <v>11</v>
      </c>
      <c r="D28" s="50" t="str">
        <f>+F6</f>
        <v>Alumni A</v>
      </c>
      <c r="E28" s="107"/>
      <c r="F28" s="53" t="s">
        <v>14</v>
      </c>
      <c r="G28" s="50" t="str">
        <f>+F7</f>
        <v>Curupayti A</v>
      </c>
      <c r="H28" s="107"/>
      <c r="I28" s="75">
        <v>2</v>
      </c>
      <c r="J28" s="88">
        <v>5</v>
      </c>
      <c r="K28" s="48"/>
      <c r="L28" s="101"/>
      <c r="M28" s="30"/>
      <c r="N28" s="11"/>
      <c r="O28" s="11"/>
      <c r="P28" s="11"/>
      <c r="Q28" s="12"/>
      <c r="R28" s="11"/>
      <c r="S28" s="11"/>
      <c r="T28" s="13"/>
      <c r="Y28" s="14"/>
      <c r="Z28" s="11"/>
      <c r="AA28" s="16"/>
    </row>
    <row r="29" spans="1:27" ht="19.5" thickBot="1" thickTop="1">
      <c r="A29" s="132">
        <v>11</v>
      </c>
      <c r="B29" s="133" t="s">
        <v>22</v>
      </c>
      <c r="C29" s="33">
        <v>12</v>
      </c>
      <c r="D29" s="51" t="str">
        <f>J6</f>
        <v>Champagnat A</v>
      </c>
      <c r="E29" s="107"/>
      <c r="F29" s="54" t="s">
        <v>14</v>
      </c>
      <c r="G29" s="51" t="str">
        <f>+J7</f>
        <v>Hindu A</v>
      </c>
      <c r="H29" s="107"/>
      <c r="I29" s="75">
        <v>3</v>
      </c>
      <c r="J29" s="88">
        <v>9</v>
      </c>
      <c r="K29" s="48"/>
      <c r="L29" s="101"/>
      <c r="M29" s="30"/>
      <c r="N29" s="11"/>
      <c r="O29" s="11"/>
      <c r="P29" s="11"/>
      <c r="Q29" s="12"/>
      <c r="R29" s="11"/>
      <c r="S29" s="11"/>
      <c r="T29" s="13"/>
      <c r="Y29" s="14"/>
      <c r="Z29" s="11"/>
      <c r="AA29" s="16"/>
    </row>
    <row r="30" spans="1:27" ht="19.5" thickBot="1" thickTop="1">
      <c r="A30" s="81">
        <v>11</v>
      </c>
      <c r="B30" s="82" t="s">
        <v>23</v>
      </c>
      <c r="C30" s="71">
        <v>13</v>
      </c>
      <c r="D30" s="84" t="str">
        <f>+B6</f>
        <v>Belgrano A</v>
      </c>
      <c r="E30" s="107"/>
      <c r="F30" s="85" t="s">
        <v>14</v>
      </c>
      <c r="G30" s="84" t="str">
        <f>+B7</f>
        <v>U de la Plata A</v>
      </c>
      <c r="H30" s="107"/>
      <c r="I30" s="86">
        <v>1</v>
      </c>
      <c r="J30" s="87">
        <v>2</v>
      </c>
      <c r="K30" s="161"/>
      <c r="L30" s="31"/>
      <c r="M30" s="30"/>
      <c r="N30" s="11"/>
      <c r="O30" s="11"/>
      <c r="P30" s="11"/>
      <c r="Q30" s="12"/>
      <c r="R30" s="11"/>
      <c r="S30" s="11"/>
      <c r="T30" s="13"/>
      <c r="Y30" s="22">
        <f>+AA18</f>
        <v>0</v>
      </c>
      <c r="Z30" s="11" t="s">
        <v>14</v>
      </c>
      <c r="AA30" s="17">
        <f>+AA21</f>
        <v>0</v>
      </c>
    </row>
    <row r="31" spans="1:27" ht="19.5" thickBot="1" thickTop="1">
      <c r="A31" s="66">
        <v>11</v>
      </c>
      <c r="B31" s="67" t="s">
        <v>23</v>
      </c>
      <c r="C31" s="33">
        <v>14</v>
      </c>
      <c r="D31" s="51" t="str">
        <f>+G6</f>
        <v>CUBA A</v>
      </c>
      <c r="E31" s="107"/>
      <c r="F31" s="54" t="s">
        <v>14</v>
      </c>
      <c r="G31" s="50" t="str">
        <f>+G7</f>
        <v>San Luis A</v>
      </c>
      <c r="H31" s="107"/>
      <c r="I31" s="75">
        <v>2</v>
      </c>
      <c r="J31" s="88">
        <v>6</v>
      </c>
      <c r="K31" s="48"/>
      <c r="L31" s="31"/>
      <c r="M31" s="30"/>
      <c r="N31" s="11"/>
      <c r="O31" s="11"/>
      <c r="P31" s="11"/>
      <c r="Q31" s="12"/>
      <c r="R31" s="11"/>
      <c r="S31" s="11"/>
      <c r="T31" s="13"/>
      <c r="Y31" s="22"/>
      <c r="Z31" s="11"/>
      <c r="AA31" s="17"/>
    </row>
    <row r="32" spans="1:27" ht="19.5" thickBot="1" thickTop="1">
      <c r="A32" s="132">
        <v>11</v>
      </c>
      <c r="B32" s="133" t="s">
        <v>23</v>
      </c>
      <c r="C32" s="120">
        <v>15</v>
      </c>
      <c r="D32" s="51" t="str">
        <f>I6</f>
        <v>Pueyrredon A</v>
      </c>
      <c r="E32" s="107"/>
      <c r="F32" s="54" t="s">
        <v>14</v>
      </c>
      <c r="G32" s="114" t="str">
        <f>+I7</f>
        <v>Pucara A</v>
      </c>
      <c r="H32" s="107"/>
      <c r="I32" s="75">
        <v>3</v>
      </c>
      <c r="J32" s="88">
        <v>8</v>
      </c>
      <c r="K32" s="48"/>
      <c r="L32" s="31"/>
      <c r="M32" s="30"/>
      <c r="N32" s="11"/>
      <c r="O32" s="11"/>
      <c r="P32" s="11"/>
      <c r="Q32" s="12"/>
      <c r="R32" s="11"/>
      <c r="S32" s="11"/>
      <c r="T32" s="13"/>
      <c r="Y32" s="22"/>
      <c r="Z32" s="11"/>
      <c r="AA32" s="17"/>
    </row>
    <row r="33" spans="1:24" ht="19.5" thickBot="1" thickTop="1">
      <c r="A33" s="66">
        <v>11</v>
      </c>
      <c r="B33" s="67" t="s">
        <v>24</v>
      </c>
      <c r="C33" s="33">
        <v>16</v>
      </c>
      <c r="D33" s="51" t="str">
        <f>+C6</f>
        <v>La Plata A</v>
      </c>
      <c r="E33" s="107"/>
      <c r="F33" s="54" t="s">
        <v>14</v>
      </c>
      <c r="G33" s="50" t="str">
        <f>+C7</f>
        <v>Los Tilos A</v>
      </c>
      <c r="H33" s="107"/>
      <c r="I33" s="75">
        <v>1</v>
      </c>
      <c r="J33" s="88">
        <v>3</v>
      </c>
      <c r="K33" s="48"/>
      <c r="L33" s="31"/>
      <c r="M33" s="30"/>
      <c r="N33" s="11"/>
      <c r="O33" s="11"/>
      <c r="P33" s="11"/>
      <c r="Q33" s="12"/>
      <c r="R33" s="11"/>
      <c r="S33" s="11"/>
      <c r="T33" s="13"/>
      <c r="V33" s="18">
        <f>+V24</f>
        <v>0</v>
      </c>
      <c r="W33" s="11" t="s">
        <v>14</v>
      </c>
      <c r="X33" s="20" t="e">
        <f>+#REF!</f>
        <v>#REF!</v>
      </c>
    </row>
    <row r="34" spans="1:24" ht="19.5" thickBot="1" thickTop="1">
      <c r="A34" s="66">
        <v>11</v>
      </c>
      <c r="B34" s="67" t="s">
        <v>24</v>
      </c>
      <c r="C34" s="120">
        <v>17</v>
      </c>
      <c r="D34" s="51" t="str">
        <f>+H6</f>
        <v>Regatas B Vista A</v>
      </c>
      <c r="E34" s="107"/>
      <c r="F34" s="54" t="s">
        <v>14</v>
      </c>
      <c r="G34" s="50" t="str">
        <f>+H7</f>
        <v>Liceo Naval A</v>
      </c>
      <c r="H34" s="107"/>
      <c r="I34" s="75">
        <v>2</v>
      </c>
      <c r="J34" s="88">
        <v>7</v>
      </c>
      <c r="K34" s="48"/>
      <c r="L34" s="31"/>
      <c r="M34" s="30"/>
      <c r="N34" s="11"/>
      <c r="O34" s="11"/>
      <c r="P34" s="11"/>
      <c r="Q34" s="12"/>
      <c r="R34" s="11"/>
      <c r="S34" s="11"/>
      <c r="T34" s="13"/>
      <c r="V34" s="18"/>
      <c r="W34" s="11"/>
      <c r="X34" s="20"/>
    </row>
    <row r="35" spans="1:24" ht="19.5" thickBot="1" thickTop="1">
      <c r="A35" s="68">
        <v>11</v>
      </c>
      <c r="B35" s="69" t="s">
        <v>24</v>
      </c>
      <c r="C35" s="33">
        <v>18</v>
      </c>
      <c r="D35" s="52" t="str">
        <f>D6</f>
        <v>Newman A</v>
      </c>
      <c r="E35" s="107"/>
      <c r="F35" s="55" t="s">
        <v>14</v>
      </c>
      <c r="G35" s="62" t="str">
        <f>+D7</f>
        <v>Liceo Militar A</v>
      </c>
      <c r="H35" s="107"/>
      <c r="I35" s="76">
        <v>3</v>
      </c>
      <c r="J35" s="89">
        <v>4</v>
      </c>
      <c r="K35" s="49"/>
      <c r="L35" s="31"/>
      <c r="M35" s="30"/>
      <c r="N35" s="11"/>
      <c r="O35" s="11"/>
      <c r="P35" s="11"/>
      <c r="Q35" s="12"/>
      <c r="R35" s="11"/>
      <c r="S35" s="11"/>
      <c r="T35" s="13"/>
      <c r="V35" s="18"/>
      <c r="W35" s="11"/>
      <c r="X35" s="20"/>
    </row>
    <row r="36" spans="1:27" ht="19.5" thickBot="1" thickTop="1">
      <c r="A36" s="118">
        <v>12</v>
      </c>
      <c r="B36" s="119" t="s">
        <v>20</v>
      </c>
      <c r="C36" s="120">
        <v>19</v>
      </c>
      <c r="D36" s="124" t="str">
        <f>+A6</f>
        <v>SIC A</v>
      </c>
      <c r="E36" s="107"/>
      <c r="F36" s="125" t="s">
        <v>14</v>
      </c>
      <c r="G36" s="124" t="str">
        <f>+A8</f>
        <v>Banco Nacion A</v>
      </c>
      <c r="H36" s="107"/>
      <c r="I36" s="121">
        <v>1</v>
      </c>
      <c r="J36" s="122">
        <v>1</v>
      </c>
      <c r="K36" s="123"/>
      <c r="L36" s="31"/>
      <c r="M36" s="30"/>
      <c r="N36" s="11"/>
      <c r="O36" s="11"/>
      <c r="P36" s="11"/>
      <c r="Q36" s="12"/>
      <c r="R36" s="11"/>
      <c r="S36" s="11"/>
      <c r="T36" s="13"/>
      <c r="Y36" s="14">
        <f>+Y18</f>
        <v>0</v>
      </c>
      <c r="Z36" s="11" t="s">
        <v>14</v>
      </c>
      <c r="AA36" s="17">
        <f>+AA21</f>
        <v>0</v>
      </c>
    </row>
    <row r="37" spans="1:27" ht="19.5" thickBot="1" thickTop="1">
      <c r="A37" s="66">
        <v>12</v>
      </c>
      <c r="B37" s="67" t="s">
        <v>20</v>
      </c>
      <c r="C37" s="33">
        <v>20</v>
      </c>
      <c r="D37" s="51" t="str">
        <f>+F6</f>
        <v>Alumni A</v>
      </c>
      <c r="E37" s="107"/>
      <c r="F37" s="54" t="s">
        <v>14</v>
      </c>
      <c r="G37" s="51" t="str">
        <f>+F8</f>
        <v>Buenos Aires A</v>
      </c>
      <c r="H37" s="107"/>
      <c r="I37" s="75">
        <v>2</v>
      </c>
      <c r="J37" s="88">
        <v>5</v>
      </c>
      <c r="K37" s="48"/>
      <c r="L37" s="31"/>
      <c r="M37" s="30"/>
      <c r="N37" s="11"/>
      <c r="O37" s="11"/>
      <c r="P37" s="11"/>
      <c r="Q37" s="12"/>
      <c r="R37" s="11"/>
      <c r="S37" s="11"/>
      <c r="T37" s="13"/>
      <c r="Y37" s="14"/>
      <c r="Z37" s="11"/>
      <c r="AA37" s="17"/>
    </row>
    <row r="38" spans="1:27" ht="19.5" thickBot="1" thickTop="1">
      <c r="A38" s="132">
        <v>12</v>
      </c>
      <c r="B38" s="133" t="s">
        <v>20</v>
      </c>
      <c r="C38" s="120">
        <v>21</v>
      </c>
      <c r="D38" s="51" t="str">
        <f>J6</f>
        <v>Champagnat A</v>
      </c>
      <c r="E38" s="107"/>
      <c r="F38" s="54" t="s">
        <v>14</v>
      </c>
      <c r="G38" s="51" t="str">
        <f>+J8</f>
        <v>San Cirano A</v>
      </c>
      <c r="H38" s="107"/>
      <c r="I38" s="75">
        <v>3</v>
      </c>
      <c r="J38" s="88">
        <v>9</v>
      </c>
      <c r="K38" s="48"/>
      <c r="L38" s="31"/>
      <c r="M38" s="30"/>
      <c r="N38" s="11"/>
      <c r="O38" s="11"/>
      <c r="P38" s="11"/>
      <c r="Q38" s="12"/>
      <c r="R38" s="11"/>
      <c r="S38" s="11"/>
      <c r="T38" s="13"/>
      <c r="Y38" s="14"/>
      <c r="Z38" s="11"/>
      <c r="AA38" s="17"/>
    </row>
    <row r="39" spans="1:27" ht="19.5" thickBot="1" thickTop="1">
      <c r="A39" s="66">
        <v>12</v>
      </c>
      <c r="B39" s="67" t="s">
        <v>21</v>
      </c>
      <c r="C39" s="33">
        <v>22</v>
      </c>
      <c r="D39" s="50" t="str">
        <f>+B7</f>
        <v>U de la Plata A</v>
      </c>
      <c r="E39" s="107"/>
      <c r="F39" s="53" t="s">
        <v>14</v>
      </c>
      <c r="G39" s="50" t="str">
        <f>+B8</f>
        <v>Virreyes A</v>
      </c>
      <c r="H39" s="107"/>
      <c r="I39" s="75">
        <v>1</v>
      </c>
      <c r="J39" s="88">
        <v>2</v>
      </c>
      <c r="K39" s="48"/>
      <c r="L39" s="31"/>
      <c r="M39" s="30"/>
      <c r="N39" s="11"/>
      <c r="O39" s="11"/>
      <c r="P39" s="11"/>
      <c r="Q39" s="12"/>
      <c r="R39" s="11"/>
      <c r="S39" s="11"/>
      <c r="T39" s="13"/>
      <c r="Y39" s="15">
        <f>+AA18</f>
        <v>0</v>
      </c>
      <c r="Z39" s="11" t="s">
        <v>14</v>
      </c>
      <c r="AA39" s="16">
        <f>+Y21</f>
        <v>0</v>
      </c>
    </row>
    <row r="40" spans="1:27" ht="19.5" thickBot="1" thickTop="1">
      <c r="A40" s="66">
        <v>12</v>
      </c>
      <c r="B40" s="67" t="s">
        <v>21</v>
      </c>
      <c r="C40" s="120">
        <v>23</v>
      </c>
      <c r="D40" s="51" t="str">
        <f>+G6</f>
        <v>CUBA A</v>
      </c>
      <c r="E40" s="107"/>
      <c r="F40" s="54" t="s">
        <v>14</v>
      </c>
      <c r="G40" s="51" t="str">
        <f>+G8</f>
        <v>Bco Hipotecario A</v>
      </c>
      <c r="H40" s="107"/>
      <c r="I40" s="75">
        <v>2</v>
      </c>
      <c r="J40" s="88">
        <v>6</v>
      </c>
      <c r="K40" s="48"/>
      <c r="L40" s="31"/>
      <c r="M40" s="30"/>
      <c r="N40" s="11"/>
      <c r="O40" s="11"/>
      <c r="P40" s="11"/>
      <c r="Q40" s="12"/>
      <c r="R40" s="11"/>
      <c r="S40" s="11"/>
      <c r="T40" s="13"/>
      <c r="Y40" s="15"/>
      <c r="Z40" s="11"/>
      <c r="AA40" s="16"/>
    </row>
    <row r="41" spans="1:27" ht="19.5" thickBot="1" thickTop="1">
      <c r="A41" s="132">
        <v>12</v>
      </c>
      <c r="B41" s="133" t="s">
        <v>21</v>
      </c>
      <c r="C41" s="33">
        <v>24</v>
      </c>
      <c r="D41" s="51" t="str">
        <f>I6</f>
        <v>Pueyrredon A</v>
      </c>
      <c r="E41" s="107"/>
      <c r="F41" s="54" t="s">
        <v>14</v>
      </c>
      <c r="G41" s="51" t="str">
        <f>+I8</f>
        <v>C.U. de Quilmes A</v>
      </c>
      <c r="H41" s="107"/>
      <c r="I41" s="75">
        <v>3</v>
      </c>
      <c r="J41" s="88">
        <v>8</v>
      </c>
      <c r="K41" s="48"/>
      <c r="L41" s="31"/>
      <c r="M41" s="30"/>
      <c r="N41" s="11"/>
      <c r="O41" s="11"/>
      <c r="P41" s="11"/>
      <c r="Q41" s="12"/>
      <c r="R41" s="11"/>
      <c r="S41" s="11"/>
      <c r="T41" s="13"/>
      <c r="Y41" s="15"/>
      <c r="Z41" s="11"/>
      <c r="AA41" s="16"/>
    </row>
    <row r="42" spans="1:24" ht="19.5" thickBot="1" thickTop="1">
      <c r="A42" s="66">
        <v>13</v>
      </c>
      <c r="B42" s="67" t="s">
        <v>15</v>
      </c>
      <c r="C42" s="120">
        <v>25</v>
      </c>
      <c r="D42" s="51" t="str">
        <f>+C6</f>
        <v>La Plata A</v>
      </c>
      <c r="E42" s="107"/>
      <c r="F42" s="54" t="s">
        <v>14</v>
      </c>
      <c r="G42" s="51" t="str">
        <f>+C8</f>
        <v>Mariano Moreno A</v>
      </c>
      <c r="H42" s="107"/>
      <c r="I42" s="75">
        <v>1</v>
      </c>
      <c r="J42" s="88">
        <v>3</v>
      </c>
      <c r="K42" s="48"/>
      <c r="L42" s="31"/>
      <c r="M42" s="30"/>
      <c r="N42" s="11"/>
      <c r="O42" s="11"/>
      <c r="P42" s="11"/>
      <c r="Q42" s="12"/>
      <c r="R42" s="11"/>
      <c r="S42" s="11"/>
      <c r="T42" s="13"/>
      <c r="V42" s="18">
        <f>+V24</f>
        <v>0</v>
      </c>
      <c r="W42" s="11" t="s">
        <v>14</v>
      </c>
      <c r="X42" s="21" t="e">
        <f>+#REF!</f>
        <v>#REF!</v>
      </c>
    </row>
    <row r="43" spans="1:24" ht="19.5" thickBot="1" thickTop="1">
      <c r="A43" s="66">
        <v>13</v>
      </c>
      <c r="B43" s="67" t="s">
        <v>15</v>
      </c>
      <c r="C43" s="33">
        <v>26</v>
      </c>
      <c r="D43" s="51" t="str">
        <f>+H6</f>
        <v>Regatas B Vista A</v>
      </c>
      <c r="E43" s="107"/>
      <c r="F43" s="54" t="s">
        <v>14</v>
      </c>
      <c r="G43" s="51" t="str">
        <f>+H8</f>
        <v>Don Bosco  A</v>
      </c>
      <c r="H43" s="107"/>
      <c r="I43" s="75">
        <v>2</v>
      </c>
      <c r="J43" s="88">
        <v>7</v>
      </c>
      <c r="K43" s="48"/>
      <c r="L43" s="31"/>
      <c r="M43" s="30"/>
      <c r="N43" s="11"/>
      <c r="O43" s="11"/>
      <c r="P43" s="11"/>
      <c r="Q43" s="12"/>
      <c r="R43" s="11"/>
      <c r="S43" s="11"/>
      <c r="T43" s="13"/>
      <c r="V43" s="18"/>
      <c r="W43" s="11"/>
      <c r="X43" s="21"/>
    </row>
    <row r="44" spans="1:24" ht="19.5" thickBot="1" thickTop="1">
      <c r="A44" s="66">
        <v>13</v>
      </c>
      <c r="B44" s="67" t="s">
        <v>15</v>
      </c>
      <c r="C44" s="120">
        <v>27</v>
      </c>
      <c r="D44" s="91" t="str">
        <f>D6</f>
        <v>Newman A</v>
      </c>
      <c r="E44" s="110"/>
      <c r="F44" s="92" t="s">
        <v>14</v>
      </c>
      <c r="G44" s="91" t="str">
        <f>+D8</f>
        <v>Los Matreros A</v>
      </c>
      <c r="H44" s="110"/>
      <c r="I44" s="93">
        <v>3</v>
      </c>
      <c r="J44" s="94">
        <v>4</v>
      </c>
      <c r="K44" s="95"/>
      <c r="L44" s="31"/>
      <c r="M44" s="30"/>
      <c r="N44" s="11"/>
      <c r="O44" s="11"/>
      <c r="P44" s="11"/>
      <c r="Q44" s="12"/>
      <c r="R44" s="11"/>
      <c r="S44" s="11"/>
      <c r="T44" s="13"/>
      <c r="V44" s="18"/>
      <c r="W44" s="11"/>
      <c r="X44" s="21"/>
    </row>
    <row r="45" spans="1:24" ht="18.75" thickBot="1">
      <c r="A45" s="543" t="s">
        <v>25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5"/>
      <c r="L45" s="31"/>
      <c r="M45" s="30"/>
      <c r="N45" s="23"/>
      <c r="O45" s="23"/>
      <c r="P45" s="23"/>
      <c r="Q45" s="24"/>
      <c r="R45" s="11"/>
      <c r="S45" s="11"/>
      <c r="T45" s="13"/>
      <c r="V45" s="19">
        <f>+X24</f>
        <v>0</v>
      </c>
      <c r="W45" s="11" t="s">
        <v>14</v>
      </c>
      <c r="X45" s="20" t="e">
        <f>+#REF!</f>
        <v>#REF!</v>
      </c>
    </row>
    <row r="46" spans="1:20" ht="18.75" thickBot="1">
      <c r="A46" s="134" t="s">
        <v>16</v>
      </c>
      <c r="B46" s="135" t="s">
        <v>15</v>
      </c>
      <c r="C46" s="34">
        <v>28</v>
      </c>
      <c r="D46" s="64" t="str">
        <f>'M17 GII Los Belgrano Pinzazo'!C19</f>
        <v>gz1</v>
      </c>
      <c r="E46" s="109"/>
      <c r="F46" s="65" t="s">
        <v>14</v>
      </c>
      <c r="G46" s="64" t="str">
        <f>'M17 GII Los Belgrano Pinzazo'!C21</f>
        <v>3m2</v>
      </c>
      <c r="H46" s="109"/>
      <c r="I46" s="74">
        <v>1</v>
      </c>
      <c r="J46" s="99" t="s">
        <v>5</v>
      </c>
      <c r="K46" s="61"/>
      <c r="L46" s="27"/>
      <c r="M46" s="24"/>
      <c r="N46" s="11"/>
      <c r="O46" s="11"/>
      <c r="P46" s="11"/>
      <c r="Q46" s="24"/>
      <c r="R46" s="11"/>
      <c r="S46" s="11"/>
      <c r="T46" s="13"/>
    </row>
    <row r="47" spans="1:20" ht="19.5" thickBot="1" thickTop="1">
      <c r="A47" s="134" t="s">
        <v>16</v>
      </c>
      <c r="B47" s="139" t="s">
        <v>15</v>
      </c>
      <c r="C47" s="35">
        <v>29</v>
      </c>
      <c r="D47" s="56" t="str">
        <f>'M17 GII Los Belgrano Pinzazo'!D19</f>
        <v>gz2</v>
      </c>
      <c r="E47" s="107"/>
      <c r="F47" s="57" t="s">
        <v>14</v>
      </c>
      <c r="G47" s="56" t="str">
        <f>'M17 GII Los Belgrano Pinzazo'!D21</f>
        <v>m2</v>
      </c>
      <c r="H47" s="107"/>
      <c r="I47" s="72">
        <v>2</v>
      </c>
      <c r="J47" s="100" t="s">
        <v>6</v>
      </c>
      <c r="K47" s="48"/>
      <c r="L47" s="27"/>
      <c r="M47" s="24"/>
      <c r="N47" s="11"/>
      <c r="O47" s="11"/>
      <c r="P47" s="11"/>
      <c r="Q47" s="24"/>
      <c r="R47" s="11"/>
      <c r="S47" s="11"/>
      <c r="T47" s="13"/>
    </row>
    <row r="48" spans="1:20" ht="19.5" thickBot="1" thickTop="1">
      <c r="A48" s="146" t="s">
        <v>16</v>
      </c>
      <c r="B48" s="147" t="s">
        <v>15</v>
      </c>
      <c r="C48" s="148">
        <v>30</v>
      </c>
      <c r="D48" s="158" t="str">
        <f>'M17 GII Los Belgrano Pinzazo'!D30</f>
        <v>4°m2</v>
      </c>
      <c r="E48" s="107"/>
      <c r="F48" s="151" t="s">
        <v>14</v>
      </c>
      <c r="G48" s="158" t="str">
        <f>'M17 GII Los Belgrano Pinzazo'!D32</f>
        <v>8°m2</v>
      </c>
      <c r="H48" s="107"/>
      <c r="I48" s="152">
        <v>3</v>
      </c>
      <c r="J48" s="153" t="s">
        <v>84</v>
      </c>
      <c r="K48" s="157" t="s">
        <v>83</v>
      </c>
      <c r="L48" s="27"/>
      <c r="M48" s="24"/>
      <c r="N48" s="11"/>
      <c r="O48" s="11"/>
      <c r="P48" s="11"/>
      <c r="Q48" s="24"/>
      <c r="R48" s="11"/>
      <c r="S48" s="11"/>
      <c r="T48" s="13"/>
    </row>
    <row r="49" spans="1:20" ht="19.5" thickBot="1" thickTop="1">
      <c r="A49" s="134" t="s">
        <v>16</v>
      </c>
      <c r="B49" s="137" t="s">
        <v>20</v>
      </c>
      <c r="C49" s="142">
        <v>31</v>
      </c>
      <c r="D49" s="64" t="str">
        <f>'M17 GII Los Belgrano Pinzazo'!E19</f>
        <v>gz3</v>
      </c>
      <c r="E49" s="107"/>
      <c r="F49" s="65" t="s">
        <v>14</v>
      </c>
      <c r="G49" s="64" t="str">
        <f>'M17 GII Los Belgrano Pinzazo'!E21</f>
        <v>2m2</v>
      </c>
      <c r="H49" s="107"/>
      <c r="I49" s="74">
        <v>1</v>
      </c>
      <c r="J49" s="99" t="s">
        <v>7</v>
      </c>
      <c r="K49" s="61"/>
      <c r="M49" s="25"/>
      <c r="N49" s="11"/>
      <c r="O49" s="11"/>
      <c r="P49" s="11"/>
      <c r="Q49" s="25"/>
      <c r="R49" s="11"/>
      <c r="S49" s="11"/>
      <c r="T49" s="13"/>
    </row>
    <row r="50" spans="1:20" ht="19.5" thickBot="1" thickTop="1">
      <c r="A50" s="134" t="s">
        <v>16</v>
      </c>
      <c r="B50" s="137" t="s">
        <v>20</v>
      </c>
      <c r="C50" s="34">
        <v>32</v>
      </c>
      <c r="D50" s="56" t="str">
        <f>'M17 GII Los Belgrano Pinzazo'!F19</f>
        <v>gz4</v>
      </c>
      <c r="E50" s="107"/>
      <c r="F50" s="57" t="s">
        <v>14</v>
      </c>
      <c r="G50" s="56" t="str">
        <f>'M17 GII Los Belgrano Pinzazo'!F21</f>
        <v>gz9</v>
      </c>
      <c r="H50" s="107"/>
      <c r="I50" s="72">
        <v>2</v>
      </c>
      <c r="J50" s="100" t="s">
        <v>8</v>
      </c>
      <c r="K50" s="48"/>
      <c r="M50" s="25"/>
      <c r="N50" s="11"/>
      <c r="O50" s="11"/>
      <c r="P50" s="11"/>
      <c r="Q50" s="25"/>
      <c r="R50" s="11"/>
      <c r="S50" s="11"/>
      <c r="T50" s="13"/>
    </row>
    <row r="51" spans="1:32" ht="19.5" thickBot="1" thickTop="1">
      <c r="A51" s="146" t="s">
        <v>16</v>
      </c>
      <c r="B51" s="147" t="s">
        <v>20</v>
      </c>
      <c r="C51" s="154">
        <v>33</v>
      </c>
      <c r="D51" s="159" t="str">
        <f>'M17 GII Los Belgrano Pinzazo'!E30</f>
        <v>5°m2</v>
      </c>
      <c r="E51" s="107"/>
      <c r="F51" s="150" t="s">
        <v>14</v>
      </c>
      <c r="G51" s="159" t="str">
        <f>'M17 GII Los Belgrano Pinzazo'!E32</f>
        <v>9°m2</v>
      </c>
      <c r="H51" s="107"/>
      <c r="I51" s="144">
        <v>3</v>
      </c>
      <c r="J51" s="155" t="s">
        <v>84</v>
      </c>
      <c r="K51" s="157" t="s">
        <v>83</v>
      </c>
      <c r="M51" s="25"/>
      <c r="N51" s="11"/>
      <c r="O51" s="11"/>
      <c r="P51" s="11"/>
      <c r="Q51" s="25"/>
      <c r="R51" s="11"/>
      <c r="S51" s="11"/>
      <c r="T51" s="13"/>
      <c r="AF51" s="32" t="s">
        <v>43</v>
      </c>
    </row>
    <row r="52" spans="1:20" ht="19.5" thickBot="1" thickTop="1">
      <c r="A52" s="134" t="s">
        <v>16</v>
      </c>
      <c r="B52" s="138" t="s">
        <v>24</v>
      </c>
      <c r="C52" s="34">
        <v>34</v>
      </c>
      <c r="D52" s="64" t="str">
        <f>'M17 GII Los Belgrano Pinzazo'!C20</f>
        <v>gz7</v>
      </c>
      <c r="E52" s="107"/>
      <c r="F52" s="65" t="s">
        <v>14</v>
      </c>
      <c r="G52" s="64" t="str">
        <f>'M17 GII Los Belgrano Pinzazo'!C21</f>
        <v>3m2</v>
      </c>
      <c r="H52" s="107"/>
      <c r="I52" s="74">
        <v>1</v>
      </c>
      <c r="J52" s="99" t="s">
        <v>5</v>
      </c>
      <c r="K52" s="61"/>
      <c r="L52" s="11"/>
      <c r="M52" s="24"/>
      <c r="N52" s="11"/>
      <c r="O52" s="11"/>
      <c r="P52" s="11"/>
      <c r="Q52" s="25"/>
      <c r="R52" s="11"/>
      <c r="S52" s="11"/>
      <c r="T52" s="13"/>
    </row>
    <row r="53" spans="1:20" ht="19.5" thickBot="1" thickTop="1">
      <c r="A53" s="134" t="s">
        <v>16</v>
      </c>
      <c r="B53" s="138" t="s">
        <v>24</v>
      </c>
      <c r="C53" s="35">
        <v>35</v>
      </c>
      <c r="D53" s="56" t="str">
        <f>'M17 GII Los Belgrano Pinzazo'!D20</f>
        <v>gz8</v>
      </c>
      <c r="E53" s="107"/>
      <c r="F53" s="57" t="s">
        <v>14</v>
      </c>
      <c r="G53" s="56" t="str">
        <f>'M17 GII Los Belgrano Pinzazo'!D21</f>
        <v>m2</v>
      </c>
      <c r="H53" s="107"/>
      <c r="I53" s="72">
        <v>2</v>
      </c>
      <c r="J53" s="100" t="s">
        <v>6</v>
      </c>
      <c r="K53" s="48"/>
      <c r="L53" s="11"/>
      <c r="M53" s="46"/>
      <c r="N53" s="11"/>
      <c r="O53" s="11"/>
      <c r="P53" s="11"/>
      <c r="Q53" s="47"/>
      <c r="R53" s="11"/>
      <c r="S53" s="11"/>
      <c r="T53" s="13"/>
    </row>
    <row r="54" spans="1:20" ht="19.5" thickBot="1" thickTop="1">
      <c r="A54" s="146" t="s">
        <v>16</v>
      </c>
      <c r="B54" s="156" t="s">
        <v>24</v>
      </c>
      <c r="C54" s="148">
        <v>36</v>
      </c>
      <c r="D54" s="158" t="str">
        <f>'M17 GII Los Belgrano Pinzazo'!D31</f>
        <v>7°m2</v>
      </c>
      <c r="E54" s="107"/>
      <c r="F54" s="151" t="s">
        <v>14</v>
      </c>
      <c r="G54" s="158" t="str">
        <f>'M17 GII Los Belgrano Pinzazo'!D32</f>
        <v>8°m2</v>
      </c>
      <c r="H54" s="107"/>
      <c r="I54" s="152">
        <v>3</v>
      </c>
      <c r="J54" s="153" t="s">
        <v>84</v>
      </c>
      <c r="K54" s="157" t="s">
        <v>83</v>
      </c>
      <c r="L54" s="11"/>
      <c r="M54" s="46"/>
      <c r="N54" s="11"/>
      <c r="O54" s="11"/>
      <c r="P54" s="11"/>
      <c r="Q54" s="47"/>
      <c r="R54" s="11"/>
      <c r="S54" s="11"/>
      <c r="T54" s="13"/>
    </row>
    <row r="55" spans="1:29" s="2" customFormat="1" ht="19.5" thickBot="1" thickTop="1">
      <c r="A55" s="134" t="s">
        <v>17</v>
      </c>
      <c r="B55" s="139" t="s">
        <v>22</v>
      </c>
      <c r="C55" s="142">
        <v>37</v>
      </c>
      <c r="D55" s="64" t="str">
        <f>'M17 GII Los Belgrano Pinzazo'!E20</f>
        <v>gz5</v>
      </c>
      <c r="E55" s="107"/>
      <c r="F55" s="65" t="s">
        <v>14</v>
      </c>
      <c r="G55" s="64" t="str">
        <f>'M17 GII Los Belgrano Pinzazo'!E21</f>
        <v>2m2</v>
      </c>
      <c r="H55" s="107"/>
      <c r="I55" s="74">
        <v>1</v>
      </c>
      <c r="J55" s="99" t="s">
        <v>7</v>
      </c>
      <c r="K55" s="61"/>
      <c r="L55" s="11"/>
      <c r="M55" s="26"/>
      <c r="N55" s="11"/>
      <c r="O55" s="11"/>
      <c r="P55" s="11"/>
      <c r="Q55" s="26"/>
      <c r="R55" s="11"/>
      <c r="S55" s="11"/>
      <c r="T55" s="13"/>
      <c r="V55"/>
      <c r="W55"/>
      <c r="X55"/>
      <c r="Y55"/>
      <c r="Z55"/>
      <c r="AA55"/>
      <c r="AB55"/>
      <c r="AC55"/>
    </row>
    <row r="56" spans="1:29" s="2" customFormat="1" ht="19.5" thickBot="1" thickTop="1">
      <c r="A56" s="134" t="s">
        <v>17</v>
      </c>
      <c r="B56" s="139" t="s">
        <v>22</v>
      </c>
      <c r="C56" s="34">
        <v>38</v>
      </c>
      <c r="D56" s="56" t="str">
        <f>'M17 GII Los Belgrano Pinzazo'!F20</f>
        <v>gz6</v>
      </c>
      <c r="E56" s="107"/>
      <c r="F56" s="57" t="s">
        <v>14</v>
      </c>
      <c r="G56" s="56" t="str">
        <f>'M17 GII Los Belgrano Pinzazo'!F21</f>
        <v>gz9</v>
      </c>
      <c r="H56" s="107"/>
      <c r="I56" s="72">
        <v>2</v>
      </c>
      <c r="J56" s="100" t="s">
        <v>8</v>
      </c>
      <c r="K56" s="48"/>
      <c r="L56" s="11"/>
      <c r="M56" s="26"/>
      <c r="N56" s="11"/>
      <c r="O56" s="11"/>
      <c r="P56" s="11"/>
      <c r="Q56" s="26"/>
      <c r="R56" s="11"/>
      <c r="S56" s="11"/>
      <c r="T56" s="13"/>
      <c r="V56"/>
      <c r="W56"/>
      <c r="X56"/>
      <c r="Y56"/>
      <c r="Z56"/>
      <c r="AA56"/>
      <c r="AB56"/>
      <c r="AC56"/>
    </row>
    <row r="57" spans="1:29" s="2" customFormat="1" ht="19.5" thickBot="1" thickTop="1">
      <c r="A57" s="146" t="s">
        <v>17</v>
      </c>
      <c r="B57" s="147" t="s">
        <v>22</v>
      </c>
      <c r="C57" s="154">
        <v>39</v>
      </c>
      <c r="D57" s="159" t="str">
        <f>'M17 GII Los Belgrano Pinzazo'!E31</f>
        <v>6°m2</v>
      </c>
      <c r="E57" s="107"/>
      <c r="F57" s="150" t="s">
        <v>14</v>
      </c>
      <c r="G57" s="159" t="str">
        <f>'M17 GII Los Belgrano Pinzazo'!E32</f>
        <v>9°m2</v>
      </c>
      <c r="H57" s="107"/>
      <c r="I57" s="144">
        <v>3</v>
      </c>
      <c r="J57" s="155" t="s">
        <v>84</v>
      </c>
      <c r="K57" s="157" t="s">
        <v>83</v>
      </c>
      <c r="L57" s="11"/>
      <c r="M57" s="26"/>
      <c r="N57" s="11"/>
      <c r="O57" s="11"/>
      <c r="P57" s="11"/>
      <c r="Q57" s="26"/>
      <c r="R57" s="11"/>
      <c r="S57" s="11"/>
      <c r="T57" s="13"/>
      <c r="V57"/>
      <c r="W57"/>
      <c r="X57"/>
      <c r="Y57"/>
      <c r="Z57"/>
      <c r="AA57"/>
      <c r="AB57"/>
      <c r="AC57"/>
    </row>
    <row r="58" spans="1:29" s="2" customFormat="1" ht="19.5" thickBot="1" thickTop="1">
      <c r="A58" s="134" t="s">
        <v>17</v>
      </c>
      <c r="B58" s="137" t="s">
        <v>21</v>
      </c>
      <c r="C58" s="34">
        <v>40</v>
      </c>
      <c r="D58" s="64" t="str">
        <f>'M17 GII Los Belgrano Pinzazo'!C19</f>
        <v>gz1</v>
      </c>
      <c r="E58" s="107"/>
      <c r="F58" s="65" t="s">
        <v>14</v>
      </c>
      <c r="G58" s="64" t="str">
        <f>'M17 GII Los Belgrano Pinzazo'!C20</f>
        <v>gz7</v>
      </c>
      <c r="H58" s="107"/>
      <c r="I58" s="74">
        <v>1</v>
      </c>
      <c r="J58" s="99" t="s">
        <v>5</v>
      </c>
      <c r="K58" s="61"/>
      <c r="L58" s="11"/>
      <c r="M58" s="26"/>
      <c r="N58" s="11"/>
      <c r="O58" s="11"/>
      <c r="P58" s="11"/>
      <c r="Q58" s="26"/>
      <c r="R58" s="11"/>
      <c r="S58" s="11"/>
      <c r="T58" s="13"/>
      <c r="V58"/>
      <c r="W58"/>
      <c r="X58"/>
      <c r="Y58"/>
      <c r="Z58"/>
      <c r="AA58"/>
      <c r="AB58"/>
      <c r="AC58"/>
    </row>
    <row r="59" spans="1:29" s="2" customFormat="1" ht="19.5" thickBot="1" thickTop="1">
      <c r="A59" s="134" t="s">
        <v>17</v>
      </c>
      <c r="B59" s="137" t="s">
        <v>21</v>
      </c>
      <c r="C59" s="35">
        <v>41</v>
      </c>
      <c r="D59" s="56" t="str">
        <f>'M17 GII Los Belgrano Pinzazo'!D19</f>
        <v>gz2</v>
      </c>
      <c r="E59" s="107"/>
      <c r="F59" s="57" t="s">
        <v>14</v>
      </c>
      <c r="G59" s="56" t="str">
        <f>'M17 GII Los Belgrano Pinzazo'!D20</f>
        <v>gz8</v>
      </c>
      <c r="H59" s="107"/>
      <c r="I59" s="72">
        <v>2</v>
      </c>
      <c r="J59" s="100" t="s">
        <v>6</v>
      </c>
      <c r="K59" s="48"/>
      <c r="L59" s="11"/>
      <c r="M59" s="26"/>
      <c r="N59" s="11"/>
      <c r="O59" s="11"/>
      <c r="P59" s="11"/>
      <c r="Q59" s="26"/>
      <c r="R59" s="11"/>
      <c r="S59" s="11"/>
      <c r="T59" s="13"/>
      <c r="V59"/>
      <c r="W59"/>
      <c r="X59"/>
      <c r="Y59"/>
      <c r="Z59"/>
      <c r="AA59"/>
      <c r="AB59"/>
      <c r="AC59"/>
    </row>
    <row r="60" spans="1:29" s="2" customFormat="1" ht="19.5" thickBot="1" thickTop="1">
      <c r="A60" s="146" t="s">
        <v>17</v>
      </c>
      <c r="B60" s="147" t="s">
        <v>21</v>
      </c>
      <c r="C60" s="148">
        <v>42</v>
      </c>
      <c r="D60" s="158" t="str">
        <f>'M17 GII Los Belgrano Pinzazo'!D30</f>
        <v>4°m2</v>
      </c>
      <c r="E60" s="107"/>
      <c r="F60" s="151" t="s">
        <v>14</v>
      </c>
      <c r="G60" s="158" t="str">
        <f>'M17 GII Los Belgrano Pinzazo'!D31</f>
        <v>7°m2</v>
      </c>
      <c r="H60" s="107"/>
      <c r="I60" s="152">
        <v>3</v>
      </c>
      <c r="J60" s="153" t="s">
        <v>84</v>
      </c>
      <c r="K60" s="157" t="s">
        <v>83</v>
      </c>
      <c r="L60" s="11"/>
      <c r="M60" s="26"/>
      <c r="N60" s="11"/>
      <c r="O60" s="11"/>
      <c r="P60" s="11"/>
      <c r="Q60" s="26"/>
      <c r="R60" s="11"/>
      <c r="S60" s="11"/>
      <c r="T60" s="13"/>
      <c r="V60"/>
      <c r="W60"/>
      <c r="X60"/>
      <c r="Y60"/>
      <c r="Z60"/>
      <c r="AA60"/>
      <c r="AB60"/>
      <c r="AC60"/>
    </row>
    <row r="61" spans="1:29" s="2" customFormat="1" ht="19.5" thickBot="1" thickTop="1">
      <c r="A61" s="134" t="s">
        <v>18</v>
      </c>
      <c r="B61" s="138" t="s">
        <v>15</v>
      </c>
      <c r="C61" s="142">
        <v>43</v>
      </c>
      <c r="D61" s="64" t="str">
        <f>'M17 GII Los Belgrano Pinzazo'!E19</f>
        <v>gz3</v>
      </c>
      <c r="E61" s="107"/>
      <c r="F61" s="65" t="s">
        <v>14</v>
      </c>
      <c r="G61" s="64" t="str">
        <f>'M17 GII Los Belgrano Pinzazo'!E20</f>
        <v>gz5</v>
      </c>
      <c r="H61" s="107"/>
      <c r="I61" s="74">
        <v>1</v>
      </c>
      <c r="J61" s="99" t="s">
        <v>7</v>
      </c>
      <c r="K61" s="61"/>
      <c r="L61" s="11"/>
      <c r="M61" s="26"/>
      <c r="N61" s="11"/>
      <c r="O61" s="11"/>
      <c r="P61" s="11"/>
      <c r="Q61" s="26"/>
      <c r="R61" s="11"/>
      <c r="S61" s="11"/>
      <c r="T61" s="13"/>
      <c r="V61"/>
      <c r="W61"/>
      <c r="X61"/>
      <c r="Y61"/>
      <c r="Z61"/>
      <c r="AA61"/>
      <c r="AB61"/>
      <c r="AC61"/>
    </row>
    <row r="62" spans="1:33" s="2" customFormat="1" ht="19.5" thickBot="1" thickTop="1">
      <c r="A62" s="134" t="s">
        <v>18</v>
      </c>
      <c r="B62" s="138" t="s">
        <v>15</v>
      </c>
      <c r="C62" s="34">
        <v>44</v>
      </c>
      <c r="D62" s="56" t="str">
        <f>'M17 GII Los Belgrano Pinzazo'!F19</f>
        <v>gz4</v>
      </c>
      <c r="E62" s="107"/>
      <c r="F62" s="57" t="s">
        <v>14</v>
      </c>
      <c r="G62" s="56" t="str">
        <f>'M17 GII Los Belgrano Pinzazo'!F20</f>
        <v>gz6</v>
      </c>
      <c r="H62" s="107"/>
      <c r="I62" s="72">
        <v>2</v>
      </c>
      <c r="J62" s="100" t="s">
        <v>8</v>
      </c>
      <c r="K62" s="48"/>
      <c r="L62" s="11"/>
      <c r="M62" s="26"/>
      <c r="N62" s="11"/>
      <c r="O62" s="11"/>
      <c r="P62" s="11"/>
      <c r="Q62" s="26"/>
      <c r="R62" s="11"/>
      <c r="S62" s="11"/>
      <c r="T62" s="13"/>
      <c r="V62"/>
      <c r="W62"/>
      <c r="X62"/>
      <c r="Y62"/>
      <c r="Z62"/>
      <c r="AA62"/>
      <c r="AB62"/>
      <c r="AC62"/>
      <c r="AG62" s="2" t="s">
        <v>43</v>
      </c>
    </row>
    <row r="63" spans="1:29" s="2" customFormat="1" ht="19.5" thickBot="1" thickTop="1">
      <c r="A63" s="146" t="s">
        <v>18</v>
      </c>
      <c r="B63" s="156" t="s">
        <v>15</v>
      </c>
      <c r="C63" s="154">
        <v>45</v>
      </c>
      <c r="D63" s="159" t="str">
        <f>'M17 GII Los Belgrano Pinzazo'!E30</f>
        <v>5°m2</v>
      </c>
      <c r="E63" s="107"/>
      <c r="F63" s="150" t="s">
        <v>14</v>
      </c>
      <c r="G63" s="159" t="str">
        <f>'M17 GII Los Belgrano Pinzazo'!E31</f>
        <v>6°m2</v>
      </c>
      <c r="H63" s="107"/>
      <c r="I63" s="144">
        <v>3</v>
      </c>
      <c r="J63" s="155" t="s">
        <v>84</v>
      </c>
      <c r="K63" s="157" t="s">
        <v>83</v>
      </c>
      <c r="L63" s="11"/>
      <c r="M63" s="26"/>
      <c r="N63" s="11"/>
      <c r="O63" s="11"/>
      <c r="P63" s="11"/>
      <c r="Q63" s="26"/>
      <c r="R63" s="11"/>
      <c r="S63" s="11"/>
      <c r="T63" s="13"/>
      <c r="V63"/>
      <c r="W63"/>
      <c r="X63"/>
      <c r="Y63"/>
      <c r="Z63"/>
      <c r="AA63"/>
      <c r="AB63"/>
      <c r="AC63"/>
    </row>
    <row r="64" spans="1:29" s="2" customFormat="1" ht="19.5" thickBot="1" thickTop="1">
      <c r="A64" s="134" t="s">
        <v>19</v>
      </c>
      <c r="B64" s="139" t="s">
        <v>15</v>
      </c>
      <c r="C64" s="34">
        <v>46</v>
      </c>
      <c r="D64" s="70" t="s">
        <v>79</v>
      </c>
      <c r="E64" s="107"/>
      <c r="F64" s="65" t="s">
        <v>14</v>
      </c>
      <c r="G64" s="70" t="s">
        <v>81</v>
      </c>
      <c r="H64" s="109"/>
      <c r="I64" s="74">
        <v>1</v>
      </c>
      <c r="J64" s="96" t="s">
        <v>76</v>
      </c>
      <c r="K64" s="61"/>
      <c r="L64" s="11"/>
      <c r="M64" s="26"/>
      <c r="N64" s="11"/>
      <c r="O64" s="11"/>
      <c r="P64" s="11"/>
      <c r="Q64" s="26"/>
      <c r="R64" s="11"/>
      <c r="S64" s="11"/>
      <c r="T64" s="13"/>
      <c r="V64"/>
      <c r="W64"/>
      <c r="X64"/>
      <c r="Y64"/>
      <c r="Z64"/>
      <c r="AA64"/>
      <c r="AB64"/>
      <c r="AC64"/>
    </row>
    <row r="65" spans="1:29" s="2" customFormat="1" ht="19.5" thickBot="1" thickTop="1">
      <c r="A65" s="136" t="s">
        <v>19</v>
      </c>
      <c r="B65" s="140" t="s">
        <v>15</v>
      </c>
      <c r="C65" s="36">
        <v>47</v>
      </c>
      <c r="D65" s="80" t="s">
        <v>80</v>
      </c>
      <c r="E65" s="108"/>
      <c r="F65" s="58" t="s">
        <v>14</v>
      </c>
      <c r="G65" s="80" t="s">
        <v>82</v>
      </c>
      <c r="H65" s="108"/>
      <c r="I65" s="73">
        <v>2</v>
      </c>
      <c r="J65" s="97" t="s">
        <v>76</v>
      </c>
      <c r="K65" s="49"/>
      <c r="L65" s="11"/>
      <c r="M65" s="26"/>
      <c r="N65" s="11"/>
      <c r="O65" s="11"/>
      <c r="P65" s="11"/>
      <c r="Q65" s="26"/>
      <c r="R65" s="11"/>
      <c r="S65" s="11"/>
      <c r="T65" s="13"/>
      <c r="V65"/>
      <c r="W65"/>
      <c r="X65"/>
      <c r="Y65"/>
      <c r="Z65"/>
      <c r="AA65"/>
      <c r="AB65"/>
      <c r="AC65"/>
    </row>
    <row r="66" spans="1:29" s="2" customFormat="1" ht="18.75" thickBot="1">
      <c r="A66" s="146" t="s">
        <v>19</v>
      </c>
      <c r="B66" s="147" t="s">
        <v>20</v>
      </c>
      <c r="C66" s="148">
        <v>48</v>
      </c>
      <c r="D66" s="149" t="s">
        <v>79</v>
      </c>
      <c r="E66" s="111"/>
      <c r="F66" s="150"/>
      <c r="G66" s="149" t="s">
        <v>34</v>
      </c>
      <c r="H66" s="111"/>
      <c r="I66" s="144">
        <v>1</v>
      </c>
      <c r="J66" s="143" t="s">
        <v>70</v>
      </c>
      <c r="K66" s="145" t="s">
        <v>83</v>
      </c>
      <c r="L66" s="11"/>
      <c r="M66" s="26"/>
      <c r="N66" s="11"/>
      <c r="O66" s="11"/>
      <c r="P66" s="11"/>
      <c r="Q66" s="26"/>
      <c r="R66" s="11"/>
      <c r="S66" s="11"/>
      <c r="T66" s="13"/>
      <c r="V66"/>
      <c r="W66"/>
      <c r="X66"/>
      <c r="Y66"/>
      <c r="Z66"/>
      <c r="AA66"/>
      <c r="AB66"/>
      <c r="AC66"/>
    </row>
    <row r="67" spans="1:29" s="2" customFormat="1" ht="18.75" thickBot="1">
      <c r="A67" s="136" t="s">
        <v>19</v>
      </c>
      <c r="B67" s="140" t="s">
        <v>24</v>
      </c>
      <c r="C67" s="142">
        <v>49</v>
      </c>
      <c r="D67" s="141" t="s">
        <v>208</v>
      </c>
      <c r="E67" s="111"/>
      <c r="F67" s="65" t="s">
        <v>14</v>
      </c>
      <c r="G67" s="141" t="s">
        <v>209</v>
      </c>
      <c r="H67" s="111"/>
      <c r="I67" s="78">
        <v>1</v>
      </c>
      <c r="J67" s="98" t="s">
        <v>70</v>
      </c>
      <c r="K67" s="79"/>
      <c r="L67"/>
      <c r="M67"/>
      <c r="N67"/>
      <c r="O67"/>
      <c r="P67"/>
      <c r="Q67"/>
      <c r="R67"/>
      <c r="S67"/>
      <c r="V67"/>
      <c r="W67"/>
      <c r="X67"/>
      <c r="Y67"/>
      <c r="Z67"/>
      <c r="AA67"/>
      <c r="AB67"/>
      <c r="AC67"/>
    </row>
  </sheetData>
  <sheetProtection/>
  <mergeCells count="8">
    <mergeCell ref="M16:P16"/>
    <mergeCell ref="Q16:T16"/>
    <mergeCell ref="A45:K45"/>
    <mergeCell ref="C16:K16"/>
    <mergeCell ref="A16:B17"/>
    <mergeCell ref="A1:K1"/>
    <mergeCell ref="A2:K2"/>
    <mergeCell ref="A4:J4"/>
  </mergeCells>
  <printOptions horizontalCentered="1"/>
  <pageMargins left="0.35433070866141736" right="0.35433070866141736" top="0.5905511811023623" bottom="0.5905511811023623" header="0" footer="0"/>
  <pageSetup fitToHeight="1" fitToWidth="1" horizontalDpi="600" verticalDpi="600" orientation="portrait" paperSize="5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30"/>
  <sheetViews>
    <sheetView zoomScale="106" zoomScaleNormal="106" zoomScalePageLayoutView="0" workbookViewId="0" topLeftCell="A1">
      <selection activeCell="E26" sqref="E26"/>
    </sheetView>
  </sheetViews>
  <sheetFormatPr defaultColWidth="11.421875" defaultRowHeight="12.75"/>
  <cols>
    <col min="1" max="5" width="15.7109375" style="40" customWidth="1"/>
    <col min="6" max="6" width="17.28125" style="40" customWidth="1"/>
    <col min="7" max="7" width="15.7109375" style="40" customWidth="1"/>
    <col min="8" max="8" width="16.7109375" style="40" customWidth="1"/>
    <col min="9" max="9" width="15.7109375" style="40" customWidth="1"/>
    <col min="10" max="18" width="4.28125" style="40" customWidth="1"/>
    <col min="19" max="24" width="4.28125" style="40" hidden="1" customWidth="1"/>
    <col min="25" max="25" width="5.28125" style="40" hidden="1" customWidth="1"/>
    <col min="26" max="26" width="6.57421875" style="163" hidden="1" customWidth="1"/>
    <col min="27" max="27" width="2.28125" style="163" hidden="1" customWidth="1"/>
    <col min="28" max="35" width="0" style="40" hidden="1" customWidth="1"/>
    <col min="36" max="16384" width="11.421875" style="40" customWidth="1"/>
  </cols>
  <sheetData>
    <row r="1" spans="1:9" ht="21" thickBot="1">
      <c r="A1" s="559" t="s">
        <v>110</v>
      </c>
      <c r="B1" s="560"/>
      <c r="C1" s="560"/>
      <c r="D1" s="560"/>
      <c r="E1" s="560"/>
      <c r="F1" s="560"/>
      <c r="G1" s="560"/>
      <c r="H1" s="560"/>
      <c r="I1" s="561"/>
    </row>
    <row r="2" spans="1:9" ht="18.75" thickBot="1">
      <c r="A2" s="562" t="s">
        <v>78</v>
      </c>
      <c r="B2" s="563"/>
      <c r="C2" s="563"/>
      <c r="D2" s="563"/>
      <c r="E2" s="563"/>
      <c r="F2" s="563"/>
      <c r="G2" s="563"/>
      <c r="H2" s="563"/>
      <c r="I2" s="564"/>
    </row>
    <row r="3" ht="13.5" thickBot="1"/>
    <row r="4" spans="1:9" ht="13.5" thickBot="1">
      <c r="A4" s="565" t="s">
        <v>0</v>
      </c>
      <c r="B4" s="566"/>
      <c r="C4" s="566"/>
      <c r="D4" s="566"/>
      <c r="E4" s="566"/>
      <c r="F4" s="566"/>
      <c r="G4" s="566"/>
      <c r="H4" s="566"/>
      <c r="I4" s="567"/>
    </row>
    <row r="5" spans="1:26" ht="15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  <c r="S5" s="165"/>
      <c r="T5" s="165"/>
      <c r="U5" s="165"/>
      <c r="V5" s="165"/>
      <c r="W5" s="165"/>
      <c r="X5" s="165"/>
      <c r="Z5" s="163" t="s">
        <v>1</v>
      </c>
    </row>
    <row r="6" spans="1:25" ht="12.75">
      <c r="A6" s="166" t="s">
        <v>111</v>
      </c>
      <c r="B6" s="166" t="s">
        <v>112</v>
      </c>
      <c r="C6" s="166" t="s">
        <v>113</v>
      </c>
      <c r="D6" s="166" t="s">
        <v>114</v>
      </c>
      <c r="E6" s="167" t="s">
        <v>115</v>
      </c>
      <c r="F6" s="166" t="s">
        <v>116</v>
      </c>
      <c r="G6" s="166" t="s">
        <v>117</v>
      </c>
      <c r="H6" s="166" t="s">
        <v>118</v>
      </c>
      <c r="I6" s="166" t="s">
        <v>119</v>
      </c>
      <c r="S6" s="168"/>
      <c r="T6" s="168"/>
      <c r="U6" s="168"/>
      <c r="V6" s="168"/>
      <c r="W6" s="168"/>
      <c r="X6" s="168"/>
      <c r="Y6" s="169">
        <v>10</v>
      </c>
    </row>
    <row r="7" spans="1:26" ht="12.75">
      <c r="A7" s="170" t="s">
        <v>120</v>
      </c>
      <c r="B7" s="170" t="s">
        <v>121</v>
      </c>
      <c r="C7" s="170" t="s">
        <v>122</v>
      </c>
      <c r="D7" s="170" t="s">
        <v>123</v>
      </c>
      <c r="E7" s="170" t="s">
        <v>124</v>
      </c>
      <c r="F7" s="171" t="s">
        <v>125</v>
      </c>
      <c r="G7" s="171" t="s">
        <v>126</v>
      </c>
      <c r="H7" s="171" t="s">
        <v>127</v>
      </c>
      <c r="I7" s="171" t="s">
        <v>128</v>
      </c>
      <c r="S7" s="172"/>
      <c r="T7" s="172"/>
      <c r="U7" s="172"/>
      <c r="V7" s="172"/>
      <c r="W7" s="172"/>
      <c r="X7" s="172"/>
      <c r="Y7" s="40">
        <f>+Y6+1</f>
        <v>11</v>
      </c>
      <c r="Z7" s="163" t="s">
        <v>2</v>
      </c>
    </row>
    <row r="8" spans="1:29" ht="12.75">
      <c r="A8" s="173" t="s">
        <v>129</v>
      </c>
      <c r="B8" s="173" t="s">
        <v>130</v>
      </c>
      <c r="C8" s="173" t="s">
        <v>131</v>
      </c>
      <c r="D8" s="173" t="s">
        <v>132</v>
      </c>
      <c r="E8" s="173" t="s">
        <v>133</v>
      </c>
      <c r="F8" s="173" t="s">
        <v>134</v>
      </c>
      <c r="G8" s="173" t="s">
        <v>135</v>
      </c>
      <c r="H8" s="173" t="s">
        <v>136</v>
      </c>
      <c r="I8" s="173" t="s">
        <v>137</v>
      </c>
      <c r="S8" s="172"/>
      <c r="T8" s="172"/>
      <c r="U8" s="172"/>
      <c r="V8" s="172"/>
      <c r="W8" s="172"/>
      <c r="X8" s="172"/>
      <c r="Z8" s="174" t="s">
        <v>3</v>
      </c>
      <c r="AA8" s="174"/>
      <c r="AB8" s="175"/>
      <c r="AC8" s="175"/>
    </row>
    <row r="9" spans="1:28" ht="13.5" hidden="1" thickBot="1">
      <c r="A9" s="172"/>
      <c r="B9" s="168">
        <f>+A9-2</f>
        <v>-2</v>
      </c>
      <c r="C9" s="168">
        <f>+B9-2</f>
        <v>-4</v>
      </c>
      <c r="D9" s="168">
        <f>+C9-2</f>
        <v>-6</v>
      </c>
      <c r="E9" s="168">
        <f>+D9-2</f>
        <v>-8</v>
      </c>
      <c r="F9" s="168">
        <v>29</v>
      </c>
      <c r="G9" s="168">
        <f>+F9-2</f>
        <v>27</v>
      </c>
      <c r="H9" s="168">
        <f>+G9-2</f>
        <v>25</v>
      </c>
      <c r="I9" s="168">
        <f>+H9-2</f>
        <v>23</v>
      </c>
      <c r="J9" s="168">
        <f>+I9-2</f>
        <v>21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76" t="e">
        <f>+A8-1</f>
        <v>#VALUE!</v>
      </c>
      <c r="Z9" s="163" t="s">
        <v>2</v>
      </c>
      <c r="AB9" s="163" t="s">
        <v>4</v>
      </c>
    </row>
    <row r="10" spans="1:10" ht="12.75" hidden="1">
      <c r="A10" s="40" t="e">
        <f aca="true" t="shared" si="0" ref="A10:J10">+A8+A7+A6</f>
        <v>#VALUE!</v>
      </c>
      <c r="B10" s="40" t="e">
        <f t="shared" si="0"/>
        <v>#VALUE!</v>
      </c>
      <c r="C10" s="40" t="e">
        <f t="shared" si="0"/>
        <v>#VALUE!</v>
      </c>
      <c r="D10" s="40" t="e">
        <f t="shared" si="0"/>
        <v>#VALUE!</v>
      </c>
      <c r="E10" s="40" t="e">
        <f t="shared" si="0"/>
        <v>#VALUE!</v>
      </c>
      <c r="F10" s="40" t="e">
        <f t="shared" si="0"/>
        <v>#VALUE!</v>
      </c>
      <c r="G10" s="40" t="e">
        <f t="shared" si="0"/>
        <v>#VALUE!</v>
      </c>
      <c r="H10" s="40" t="e">
        <f t="shared" si="0"/>
        <v>#VALUE!</v>
      </c>
      <c r="I10" s="40" t="e">
        <f t="shared" si="0"/>
        <v>#VALUE!</v>
      </c>
      <c r="J10" s="40">
        <f t="shared" si="0"/>
        <v>0</v>
      </c>
    </row>
    <row r="11" spans="8:9" ht="12.75">
      <c r="H11" s="173" t="s">
        <v>138</v>
      </c>
      <c r="I11" s="173" t="s">
        <v>139</v>
      </c>
    </row>
    <row r="12" spans="8:9" ht="13.5" thickBot="1">
      <c r="H12" s="177"/>
      <c r="I12" s="177"/>
    </row>
    <row r="13" spans="1:9" ht="18.75" thickBot="1">
      <c r="A13" s="568" t="s">
        <v>86</v>
      </c>
      <c r="B13" s="569"/>
      <c r="C13" s="569"/>
      <c r="D13" s="569"/>
      <c r="E13" s="569"/>
      <c r="F13" s="569"/>
      <c r="G13" s="569"/>
      <c r="H13" s="569"/>
      <c r="I13" s="570"/>
    </row>
    <row r="14" spans="8:9" ht="12.75">
      <c r="H14" s="177"/>
      <c r="I14" s="177"/>
    </row>
    <row r="15" spans="1:25" ht="12.75">
      <c r="A15" s="178" t="s">
        <v>99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6:25" ht="13.5" thickBot="1"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3:25" ht="13.5" thickBot="1">
      <c r="C17" s="571" t="s">
        <v>40</v>
      </c>
      <c r="D17" s="572"/>
      <c r="E17" s="572"/>
      <c r="F17" s="573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6:25" ht="12.75"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3:6" ht="15">
      <c r="C19" s="180" t="s">
        <v>5</v>
      </c>
      <c r="D19" s="180" t="s">
        <v>6</v>
      </c>
      <c r="E19" s="180" t="s">
        <v>7</v>
      </c>
      <c r="F19" s="180" t="s">
        <v>8</v>
      </c>
    </row>
    <row r="20" spans="3:6" ht="12.75">
      <c r="C20" s="166" t="s">
        <v>30</v>
      </c>
      <c r="D20" s="166" t="s">
        <v>31</v>
      </c>
      <c r="E20" s="166" t="s">
        <v>32</v>
      </c>
      <c r="F20" s="166" t="s">
        <v>33</v>
      </c>
    </row>
    <row r="21" spans="1:6" ht="12.75">
      <c r="A21" s="41" t="s">
        <v>43</v>
      </c>
      <c r="C21" s="166" t="s">
        <v>26</v>
      </c>
      <c r="D21" s="166" t="s">
        <v>27</v>
      </c>
      <c r="E21" s="166" t="s">
        <v>28</v>
      </c>
      <c r="F21" s="166" t="s">
        <v>29</v>
      </c>
    </row>
    <row r="22" spans="3:6" ht="12.75">
      <c r="C22" s="181" t="s">
        <v>68</v>
      </c>
      <c r="D22" s="181" t="s">
        <v>66</v>
      </c>
      <c r="E22" s="181" t="s">
        <v>67</v>
      </c>
      <c r="F22" s="166" t="s">
        <v>35</v>
      </c>
    </row>
    <row r="23" ht="13.5" thickBot="1"/>
    <row r="24" spans="1:9" ht="18.75" thickBot="1">
      <c r="A24" s="568" t="s">
        <v>92</v>
      </c>
      <c r="B24" s="569"/>
      <c r="C24" s="569"/>
      <c r="D24" s="569"/>
      <c r="E24" s="569"/>
      <c r="F24" s="569"/>
      <c r="G24" s="569"/>
      <c r="H24" s="569"/>
      <c r="I24" s="570"/>
    </row>
    <row r="26" ht="12.75">
      <c r="A26" s="178" t="s">
        <v>140</v>
      </c>
    </row>
    <row r="27" ht="13.5" thickBot="1"/>
    <row r="28" spans="1:8" ht="19.5" thickBot="1">
      <c r="A28" s="650" t="s">
        <v>87</v>
      </c>
      <c r="B28" s="651" t="s">
        <v>88</v>
      </c>
      <c r="C28" s="651" t="s">
        <v>89</v>
      </c>
      <c r="D28" s="652" t="s">
        <v>90</v>
      </c>
      <c r="E28" s="650" t="s">
        <v>91</v>
      </c>
      <c r="F28" s="651" t="s">
        <v>197</v>
      </c>
      <c r="G28" s="651" t="s">
        <v>198</v>
      </c>
      <c r="H28" s="652" t="s">
        <v>199</v>
      </c>
    </row>
    <row r="29" spans="1:8" ht="12.75">
      <c r="A29" s="653">
        <v>1</v>
      </c>
      <c r="B29" s="653">
        <v>2</v>
      </c>
      <c r="C29" s="653">
        <v>3</v>
      </c>
      <c r="D29" s="653">
        <v>4</v>
      </c>
      <c r="E29" s="653">
        <v>5</v>
      </c>
      <c r="F29" s="653">
        <v>6</v>
      </c>
      <c r="G29" s="653">
        <v>7</v>
      </c>
      <c r="H29" s="653">
        <v>8</v>
      </c>
    </row>
    <row r="30" spans="1:8" ht="12.75">
      <c r="A30" s="654" t="s">
        <v>87</v>
      </c>
      <c r="B30" s="654" t="s">
        <v>88</v>
      </c>
      <c r="C30" s="654" t="s">
        <v>89</v>
      </c>
      <c r="D30" s="654" t="s">
        <v>90</v>
      </c>
      <c r="E30" s="654" t="s">
        <v>91</v>
      </c>
      <c r="F30" s="654" t="s">
        <v>197</v>
      </c>
      <c r="G30" s="654" t="s">
        <v>198</v>
      </c>
      <c r="H30" s="654" t="s">
        <v>199</v>
      </c>
    </row>
  </sheetData>
  <sheetProtection/>
  <mergeCells count="6">
    <mergeCell ref="A1:I1"/>
    <mergeCell ref="A2:I2"/>
    <mergeCell ref="A4:I4"/>
    <mergeCell ref="A13:I13"/>
    <mergeCell ref="C17:F17"/>
    <mergeCell ref="A24:I2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73"/>
  <sheetViews>
    <sheetView zoomScale="106" zoomScaleNormal="106" zoomScalePageLayoutView="0" workbookViewId="0" topLeftCell="A1">
      <pane ySplit="17" topLeftCell="A66" activePane="bottomLeft" state="frozen"/>
      <selection pane="topLeft" activeCell="E6" sqref="E6"/>
      <selection pane="bottomLeft" activeCell="K71" sqref="K71"/>
    </sheetView>
  </sheetViews>
  <sheetFormatPr defaultColWidth="11.421875" defaultRowHeight="12.75"/>
  <cols>
    <col min="1" max="1" width="4.7109375" style="40" customWidth="1"/>
    <col min="2" max="2" width="4.421875" style="40" bestFit="1" customWidth="1"/>
    <col min="3" max="3" width="4.28125" style="40" customWidth="1"/>
    <col min="4" max="4" width="19.8515625" style="40" bestFit="1" customWidth="1"/>
    <col min="5" max="5" width="8.28125" style="182" customWidth="1"/>
    <col min="6" max="6" width="4.28125" style="40" customWidth="1"/>
    <col min="7" max="7" width="22.7109375" style="40" bestFit="1" customWidth="1"/>
    <col min="8" max="8" width="9.00390625" style="182" customWidth="1"/>
    <col min="9" max="9" width="11.140625" style="40" customWidth="1"/>
    <col min="10" max="10" width="9.140625" style="40" customWidth="1"/>
    <col min="11" max="11" width="21.8515625" style="40" customWidth="1"/>
    <col min="12" max="18" width="4.28125" style="40" hidden="1" customWidth="1"/>
    <col min="19" max="19" width="5.28125" style="40" hidden="1" customWidth="1"/>
    <col min="20" max="20" width="6.57421875" style="163" hidden="1" customWidth="1"/>
    <col min="21" max="21" width="2.28125" style="163" hidden="1" customWidth="1"/>
    <col min="22" max="30" width="0" style="40" hidden="1" customWidth="1"/>
    <col min="31" max="16384" width="11.421875" style="40" customWidth="1"/>
  </cols>
  <sheetData>
    <row r="1" spans="1:11" ht="24" thickBot="1">
      <c r="A1" s="579" t="s">
        <v>110</v>
      </c>
      <c r="B1" s="580"/>
      <c r="C1" s="580"/>
      <c r="D1" s="580"/>
      <c r="E1" s="580"/>
      <c r="F1" s="580"/>
      <c r="G1" s="580"/>
      <c r="H1" s="580"/>
      <c r="I1" s="580"/>
      <c r="J1" s="580"/>
      <c r="K1" s="581"/>
    </row>
    <row r="2" spans="1:11" ht="18.75" thickBot="1">
      <c r="A2" s="562" t="s">
        <v>78</v>
      </c>
      <c r="B2" s="563"/>
      <c r="C2" s="563"/>
      <c r="D2" s="563"/>
      <c r="E2" s="563"/>
      <c r="F2" s="563"/>
      <c r="G2" s="563"/>
      <c r="H2" s="563"/>
      <c r="I2" s="563"/>
      <c r="J2" s="563"/>
      <c r="K2" s="564"/>
    </row>
    <row r="3" ht="13.5" thickBot="1"/>
    <row r="4" spans="1:10" ht="13.5" hidden="1" thickBot="1">
      <c r="A4" s="565" t="s">
        <v>0</v>
      </c>
      <c r="B4" s="566"/>
      <c r="C4" s="566"/>
      <c r="D4" s="566"/>
      <c r="E4" s="566"/>
      <c r="F4" s="566"/>
      <c r="G4" s="566"/>
      <c r="H4" s="566"/>
      <c r="I4" s="566"/>
      <c r="J4" s="567"/>
    </row>
    <row r="5" spans="1:20" ht="15.75" hidden="1" thickBot="1">
      <c r="A5" s="164">
        <v>1</v>
      </c>
      <c r="B5" s="164">
        <v>2</v>
      </c>
      <c r="C5" s="164">
        <v>3</v>
      </c>
      <c r="D5" s="164">
        <v>4</v>
      </c>
      <c r="E5" s="183"/>
      <c r="F5" s="164">
        <v>5</v>
      </c>
      <c r="G5" s="164">
        <v>6</v>
      </c>
      <c r="H5" s="184">
        <v>7</v>
      </c>
      <c r="I5" s="164">
        <v>8</v>
      </c>
      <c r="J5" s="164">
        <v>9</v>
      </c>
      <c r="M5" s="165"/>
      <c r="N5" s="165"/>
      <c r="O5" s="165"/>
      <c r="P5" s="165"/>
      <c r="Q5" s="165"/>
      <c r="R5" s="165"/>
      <c r="T5" s="163" t="s">
        <v>1</v>
      </c>
    </row>
    <row r="6" spans="1:19" ht="13.5" hidden="1" thickBot="1">
      <c r="A6" s="166" t="s">
        <v>111</v>
      </c>
      <c r="B6" s="166" t="s">
        <v>112</v>
      </c>
      <c r="C6" s="166" t="s">
        <v>113</v>
      </c>
      <c r="D6" s="166" t="s">
        <v>114</v>
      </c>
      <c r="E6" s="185"/>
      <c r="F6" s="166" t="s">
        <v>115</v>
      </c>
      <c r="G6" s="166" t="s">
        <v>116</v>
      </c>
      <c r="H6" s="186" t="s">
        <v>117</v>
      </c>
      <c r="I6" s="166" t="s">
        <v>118</v>
      </c>
      <c r="J6" s="166" t="s">
        <v>119</v>
      </c>
      <c r="M6" s="168"/>
      <c r="N6" s="168"/>
      <c r="O6" s="168"/>
      <c r="P6" s="168"/>
      <c r="Q6" s="168"/>
      <c r="R6" s="168"/>
      <c r="S6" s="169">
        <v>10</v>
      </c>
    </row>
    <row r="7" spans="1:20" ht="13.5" hidden="1" thickBot="1">
      <c r="A7" s="170" t="s">
        <v>120</v>
      </c>
      <c r="B7" s="170" t="s">
        <v>121</v>
      </c>
      <c r="C7" s="170" t="s">
        <v>122</v>
      </c>
      <c r="D7" s="170" t="s">
        <v>123</v>
      </c>
      <c r="E7" s="187"/>
      <c r="F7" s="170" t="s">
        <v>124</v>
      </c>
      <c r="G7" s="171" t="s">
        <v>125</v>
      </c>
      <c r="H7" s="188" t="s">
        <v>126</v>
      </c>
      <c r="I7" s="171" t="s">
        <v>127</v>
      </c>
      <c r="J7" s="171" t="s">
        <v>128</v>
      </c>
      <c r="M7" s="172"/>
      <c r="N7" s="172"/>
      <c r="O7" s="172"/>
      <c r="P7" s="172"/>
      <c r="Q7" s="172"/>
      <c r="R7" s="172"/>
      <c r="S7" s="40">
        <f>+S6+1</f>
        <v>11</v>
      </c>
      <c r="T7" s="163" t="s">
        <v>2</v>
      </c>
    </row>
    <row r="8" spans="1:23" ht="13.5" hidden="1" thickBot="1">
      <c r="A8" s="173" t="s">
        <v>129</v>
      </c>
      <c r="B8" s="173" t="s">
        <v>130</v>
      </c>
      <c r="C8" s="173" t="s">
        <v>131</v>
      </c>
      <c r="D8" s="173" t="s">
        <v>141</v>
      </c>
      <c r="E8" s="187"/>
      <c r="F8" s="173" t="s">
        <v>133</v>
      </c>
      <c r="G8" s="173" t="s">
        <v>134</v>
      </c>
      <c r="H8" s="173" t="s">
        <v>135</v>
      </c>
      <c r="I8" s="173" t="s">
        <v>136</v>
      </c>
      <c r="J8" s="173" t="s">
        <v>137</v>
      </c>
      <c r="M8" s="172"/>
      <c r="N8" s="172"/>
      <c r="O8" s="172"/>
      <c r="P8" s="172"/>
      <c r="Q8" s="172"/>
      <c r="R8" s="172"/>
      <c r="T8" s="174" t="s">
        <v>3</v>
      </c>
      <c r="U8" s="174"/>
      <c r="V8" s="175"/>
      <c r="W8" s="175"/>
    </row>
    <row r="9" spans="7:19" ht="13.5" hidden="1" thickBot="1">
      <c r="G9" s="179"/>
      <c r="H9" s="189"/>
      <c r="I9" s="173" t="s">
        <v>138</v>
      </c>
      <c r="J9" s="173" t="s">
        <v>139</v>
      </c>
      <c r="K9" s="179"/>
      <c r="L9" s="179"/>
      <c r="M9" s="179"/>
      <c r="N9" s="179"/>
      <c r="O9" s="179"/>
      <c r="P9" s="179"/>
      <c r="Q9" s="179"/>
      <c r="R9" s="179"/>
      <c r="S9" s="179"/>
    </row>
    <row r="10" spans="3:7" ht="15.75" hidden="1" thickBot="1">
      <c r="C10" s="180" t="s">
        <v>5</v>
      </c>
      <c r="D10" s="180" t="s">
        <v>6</v>
      </c>
      <c r="E10" s="190"/>
      <c r="F10" s="180" t="s">
        <v>7</v>
      </c>
      <c r="G10" s="180" t="s">
        <v>8</v>
      </c>
    </row>
    <row r="11" spans="3:7" ht="13.5" hidden="1" thickBot="1">
      <c r="C11" s="166">
        <v>1</v>
      </c>
      <c r="D11" s="166">
        <v>2</v>
      </c>
      <c r="E11" s="186"/>
      <c r="F11" s="166">
        <v>3</v>
      </c>
      <c r="G11" s="166">
        <v>4</v>
      </c>
    </row>
    <row r="12" spans="3:7" ht="13.5" hidden="1" thickBot="1">
      <c r="C12" s="166">
        <v>7</v>
      </c>
      <c r="D12" s="166">
        <v>8</v>
      </c>
      <c r="E12" s="186"/>
      <c r="F12" s="166">
        <v>5</v>
      </c>
      <c r="G12" s="166">
        <v>6</v>
      </c>
    </row>
    <row r="13" spans="3:7" ht="13.5" hidden="1" thickBot="1">
      <c r="C13" s="166">
        <v>12</v>
      </c>
      <c r="D13" s="166">
        <v>10</v>
      </c>
      <c r="E13" s="186"/>
      <c r="F13" s="166">
        <v>11</v>
      </c>
      <c r="G13" s="166">
        <v>9</v>
      </c>
    </row>
    <row r="14" ht="13.5" hidden="1" thickBot="1"/>
    <row r="15" ht="13.5" hidden="1" thickBot="1"/>
    <row r="16" spans="1:20" ht="16.5" thickBot="1">
      <c r="A16" s="582" t="s">
        <v>9</v>
      </c>
      <c r="B16" s="583"/>
      <c r="C16" s="586" t="s">
        <v>75</v>
      </c>
      <c r="D16" s="587"/>
      <c r="E16" s="587"/>
      <c r="F16" s="587"/>
      <c r="G16" s="587"/>
      <c r="H16" s="587"/>
      <c r="I16" s="587"/>
      <c r="J16" s="587"/>
      <c r="K16" s="588"/>
      <c r="M16" s="589" t="s">
        <v>10</v>
      </c>
      <c r="N16" s="574"/>
      <c r="O16" s="574"/>
      <c r="P16" s="574"/>
      <c r="Q16" s="574" t="s">
        <v>11</v>
      </c>
      <c r="R16" s="574"/>
      <c r="S16" s="574"/>
      <c r="T16" s="574"/>
    </row>
    <row r="17" spans="1:20" ht="13.5" thickBot="1">
      <c r="A17" s="584"/>
      <c r="B17" s="585"/>
      <c r="C17" s="193" t="s">
        <v>12</v>
      </c>
      <c r="D17" s="194" t="s">
        <v>41</v>
      </c>
      <c r="E17" s="195" t="s">
        <v>71</v>
      </c>
      <c r="F17" s="193" t="s">
        <v>14</v>
      </c>
      <c r="G17" s="194" t="s">
        <v>41</v>
      </c>
      <c r="H17" s="195" t="s">
        <v>71</v>
      </c>
      <c r="I17" s="196" t="s">
        <v>72</v>
      </c>
      <c r="J17" s="197" t="s">
        <v>73</v>
      </c>
      <c r="K17" s="198" t="s">
        <v>74</v>
      </c>
      <c r="L17" s="179"/>
      <c r="M17" s="191" t="s">
        <v>12</v>
      </c>
      <c r="N17" s="192" t="s">
        <v>13</v>
      </c>
      <c r="O17" s="192" t="s">
        <v>14</v>
      </c>
      <c r="P17" s="192" t="s">
        <v>13</v>
      </c>
      <c r="Q17" s="192" t="s">
        <v>12</v>
      </c>
      <c r="R17" s="192" t="s">
        <v>13</v>
      </c>
      <c r="S17" s="192" t="s">
        <v>14</v>
      </c>
      <c r="T17" s="192" t="s">
        <v>13</v>
      </c>
    </row>
    <row r="18" spans="1:27" ht="18.75" thickBot="1">
      <c r="A18" s="199">
        <v>10</v>
      </c>
      <c r="B18" s="200" t="s">
        <v>15</v>
      </c>
      <c r="C18" s="201">
        <v>1</v>
      </c>
      <c r="D18" s="202" t="str">
        <f>+A7</f>
        <v>San Andres</v>
      </c>
      <c r="E18" s="203"/>
      <c r="F18" s="204" t="s">
        <v>14</v>
      </c>
      <c r="G18" s="202" t="str">
        <f>+A8</f>
        <v>Floresta</v>
      </c>
      <c r="H18" s="203"/>
      <c r="I18" s="205">
        <v>1</v>
      </c>
      <c r="J18" s="206">
        <v>1</v>
      </c>
      <c r="K18" s="207"/>
      <c r="L18" s="208"/>
      <c r="M18" s="209"/>
      <c r="N18" s="160"/>
      <c r="O18" s="160"/>
      <c r="P18" s="160"/>
      <c r="Q18" s="210"/>
      <c r="R18" s="160"/>
      <c r="S18" s="160"/>
      <c r="T18" s="211"/>
      <c r="Y18" s="212"/>
      <c r="Z18" s="160" t="s">
        <v>14</v>
      </c>
      <c r="AA18" s="213"/>
    </row>
    <row r="19" spans="1:27" ht="19.5" thickBot="1" thickTop="1">
      <c r="A19" s="214">
        <v>10</v>
      </c>
      <c r="B19" s="215" t="s">
        <v>15</v>
      </c>
      <c r="C19" s="216">
        <v>2</v>
      </c>
      <c r="D19" s="217" t="str">
        <f>+F7</f>
        <v>Manuel Belgrano</v>
      </c>
      <c r="E19" s="218"/>
      <c r="F19" s="219" t="s">
        <v>14</v>
      </c>
      <c r="G19" s="217" t="str">
        <f>+F8</f>
        <v>Berazategui</v>
      </c>
      <c r="H19" s="218"/>
      <c r="I19" s="220">
        <v>2</v>
      </c>
      <c r="J19" s="221">
        <v>5</v>
      </c>
      <c r="K19" s="222"/>
      <c r="L19" s="208"/>
      <c r="M19" s="209"/>
      <c r="N19" s="160"/>
      <c r="O19" s="160"/>
      <c r="P19" s="160"/>
      <c r="Q19" s="210"/>
      <c r="R19" s="160"/>
      <c r="S19" s="160"/>
      <c r="T19" s="211"/>
      <c r="Y19" s="212"/>
      <c r="Z19" s="160"/>
      <c r="AA19" s="213"/>
    </row>
    <row r="20" spans="1:27" ht="19.5" thickBot="1" thickTop="1">
      <c r="A20" s="214">
        <v>10</v>
      </c>
      <c r="B20" s="215" t="s">
        <v>15</v>
      </c>
      <c r="C20" s="201">
        <v>3</v>
      </c>
      <c r="D20" s="223" t="str">
        <f>J7</f>
        <v>San Fernando</v>
      </c>
      <c r="E20" s="218"/>
      <c r="F20" s="219" t="s">
        <v>14</v>
      </c>
      <c r="G20" s="223" t="str">
        <f>+J8</f>
        <v>San Carlos</v>
      </c>
      <c r="H20" s="218"/>
      <c r="I20" s="220">
        <v>3</v>
      </c>
      <c r="J20" s="224">
        <v>9</v>
      </c>
      <c r="K20" s="222"/>
      <c r="L20" s="208"/>
      <c r="M20" s="209"/>
      <c r="N20" s="160"/>
      <c r="O20" s="160"/>
      <c r="P20" s="160"/>
      <c r="Q20" s="210"/>
      <c r="R20" s="160"/>
      <c r="S20" s="160"/>
      <c r="T20" s="211"/>
      <c r="Y20" s="212"/>
      <c r="Z20" s="160"/>
      <c r="AA20" s="213"/>
    </row>
    <row r="21" spans="1:27" ht="19.5" thickBot="1" thickTop="1">
      <c r="A21" s="225">
        <v>10</v>
      </c>
      <c r="B21" s="226" t="s">
        <v>15</v>
      </c>
      <c r="C21" s="216">
        <v>4</v>
      </c>
      <c r="D21" s="227" t="str">
        <f>J6</f>
        <v>Italiano</v>
      </c>
      <c r="E21" s="218"/>
      <c r="F21" s="228" t="s">
        <v>14</v>
      </c>
      <c r="G21" s="227" t="str">
        <f>J9</f>
        <v>Ezeiza</v>
      </c>
      <c r="H21" s="218"/>
      <c r="I21" s="229">
        <v>4</v>
      </c>
      <c r="J21" s="230">
        <v>9</v>
      </c>
      <c r="K21" s="231"/>
      <c r="L21" s="208"/>
      <c r="M21" s="209"/>
      <c r="N21" s="160"/>
      <c r="O21" s="160"/>
      <c r="P21" s="160"/>
      <c r="Q21" s="210"/>
      <c r="R21" s="160"/>
      <c r="S21" s="160"/>
      <c r="T21" s="211"/>
      <c r="Y21" s="212"/>
      <c r="Z21" s="160"/>
      <c r="AA21" s="213"/>
    </row>
    <row r="22" spans="1:27" ht="19.5" thickBot="1" thickTop="1">
      <c r="A22" s="214">
        <v>10</v>
      </c>
      <c r="B22" s="215">
        <v>20</v>
      </c>
      <c r="C22" s="201">
        <v>5</v>
      </c>
      <c r="D22" s="232" t="str">
        <f>+B7</f>
        <v>Ciudad Bs.As.</v>
      </c>
      <c r="E22" s="218"/>
      <c r="F22" s="233" t="s">
        <v>14</v>
      </c>
      <c r="G22" s="232" t="str">
        <f>+B8</f>
        <v>Italiano Escobar</v>
      </c>
      <c r="H22" s="218"/>
      <c r="I22" s="234">
        <v>1</v>
      </c>
      <c r="J22" s="235">
        <v>2</v>
      </c>
      <c r="K22" s="236"/>
      <c r="L22" s="208"/>
      <c r="M22" s="209"/>
      <c r="N22" s="160"/>
      <c r="O22" s="160"/>
      <c r="P22" s="160"/>
      <c r="Q22" s="210"/>
      <c r="R22" s="160"/>
      <c r="S22" s="160"/>
      <c r="T22" s="211"/>
      <c r="Y22" s="237"/>
      <c r="Z22" s="160" t="s">
        <v>14</v>
      </c>
      <c r="AA22" s="238"/>
    </row>
    <row r="23" spans="1:27" ht="19.5" thickBot="1" thickTop="1">
      <c r="A23" s="214">
        <v>10</v>
      </c>
      <c r="B23" s="215">
        <v>20</v>
      </c>
      <c r="C23" s="216">
        <v>6</v>
      </c>
      <c r="D23" s="217" t="str">
        <f>+G7</f>
        <v>SITAS</v>
      </c>
      <c r="E23" s="218"/>
      <c r="F23" s="219" t="s">
        <v>14</v>
      </c>
      <c r="G23" s="217" t="str">
        <f>+G8</f>
        <v>Def. de Glew</v>
      </c>
      <c r="H23" s="218"/>
      <c r="I23" s="220">
        <v>2</v>
      </c>
      <c r="J23" s="221">
        <v>6</v>
      </c>
      <c r="K23" s="222"/>
      <c r="L23" s="208"/>
      <c r="M23" s="209"/>
      <c r="N23" s="160"/>
      <c r="O23" s="160"/>
      <c r="P23" s="160"/>
      <c r="Q23" s="210"/>
      <c r="R23" s="160"/>
      <c r="S23" s="160"/>
      <c r="T23" s="211"/>
      <c r="Y23" s="237"/>
      <c r="Z23" s="160"/>
      <c r="AA23" s="238"/>
    </row>
    <row r="24" spans="1:27" ht="19.5" thickBot="1" thickTop="1">
      <c r="A24" s="214">
        <v>10</v>
      </c>
      <c r="B24" s="215">
        <v>20</v>
      </c>
      <c r="C24" s="201">
        <v>7</v>
      </c>
      <c r="D24" s="202" t="str">
        <f>I7</f>
        <v>La Salle</v>
      </c>
      <c r="E24" s="218"/>
      <c r="F24" s="219" t="s">
        <v>14</v>
      </c>
      <c r="G24" s="217" t="str">
        <f>+I8</f>
        <v>Centro Naval</v>
      </c>
      <c r="H24" s="218"/>
      <c r="I24" s="220">
        <v>3</v>
      </c>
      <c r="J24" s="224">
        <v>8</v>
      </c>
      <c r="K24" s="222"/>
      <c r="L24" s="208"/>
      <c r="M24" s="209"/>
      <c r="N24" s="160"/>
      <c r="O24" s="160"/>
      <c r="P24" s="160"/>
      <c r="Q24" s="210"/>
      <c r="R24" s="160"/>
      <c r="S24" s="160"/>
      <c r="T24" s="211"/>
      <c r="Y24" s="237"/>
      <c r="Z24" s="160"/>
      <c r="AA24" s="238"/>
    </row>
    <row r="25" spans="1:27" ht="19.5" thickBot="1" thickTop="1">
      <c r="A25" s="225">
        <v>10</v>
      </c>
      <c r="B25" s="226">
        <v>20</v>
      </c>
      <c r="C25" s="216">
        <v>8</v>
      </c>
      <c r="D25" s="239" t="str">
        <f>I6</f>
        <v>Hurling</v>
      </c>
      <c r="E25" s="218"/>
      <c r="F25" s="228" t="s">
        <v>14</v>
      </c>
      <c r="G25" s="240" t="str">
        <f>I9</f>
        <v>Berisso</v>
      </c>
      <c r="H25" s="218"/>
      <c r="I25" s="229">
        <v>4</v>
      </c>
      <c r="J25" s="230">
        <v>8</v>
      </c>
      <c r="K25" s="231"/>
      <c r="L25" s="208"/>
      <c r="M25" s="209"/>
      <c r="N25" s="160"/>
      <c r="O25" s="160"/>
      <c r="P25" s="160"/>
      <c r="Q25" s="210"/>
      <c r="R25" s="160"/>
      <c r="S25" s="160"/>
      <c r="T25" s="211"/>
      <c r="Y25" s="237"/>
      <c r="Z25" s="160"/>
      <c r="AA25" s="238"/>
    </row>
    <row r="26" spans="1:24" ht="19.5" thickBot="1" thickTop="1">
      <c r="A26" s="214">
        <v>10</v>
      </c>
      <c r="B26" s="215">
        <v>40</v>
      </c>
      <c r="C26" s="201">
        <v>9</v>
      </c>
      <c r="D26" s="232" t="str">
        <f>+C7</f>
        <v>Almafuerte</v>
      </c>
      <c r="E26" s="218"/>
      <c r="F26" s="233" t="s">
        <v>14</v>
      </c>
      <c r="G26" s="232" t="str">
        <f>+C8</f>
        <v>CASA de Padua</v>
      </c>
      <c r="H26" s="218"/>
      <c r="I26" s="234">
        <v>1</v>
      </c>
      <c r="J26" s="235">
        <v>3</v>
      </c>
      <c r="K26" s="236"/>
      <c r="L26" s="208"/>
      <c r="M26" s="209"/>
      <c r="N26" s="160"/>
      <c r="O26" s="160"/>
      <c r="P26" s="160"/>
      <c r="Q26" s="210"/>
      <c r="R26" s="160"/>
      <c r="S26" s="160"/>
      <c r="T26" s="211"/>
      <c r="V26" s="241"/>
      <c r="W26" s="160" t="s">
        <v>14</v>
      </c>
      <c r="X26" s="242"/>
    </row>
    <row r="27" spans="1:24" ht="19.5" thickBot="1" thickTop="1">
      <c r="A27" s="214">
        <v>10</v>
      </c>
      <c r="B27" s="215">
        <v>40</v>
      </c>
      <c r="C27" s="216">
        <v>10</v>
      </c>
      <c r="D27" s="223" t="str">
        <f>+H6</f>
        <v>Argentino </v>
      </c>
      <c r="E27" s="218"/>
      <c r="F27" s="219" t="s">
        <v>14</v>
      </c>
      <c r="G27" s="223" t="str">
        <f>+H8</f>
        <v>Daom</v>
      </c>
      <c r="H27" s="218"/>
      <c r="I27" s="220">
        <v>2</v>
      </c>
      <c r="J27" s="221">
        <v>7</v>
      </c>
      <c r="K27" s="222"/>
      <c r="L27" s="208"/>
      <c r="M27" s="209"/>
      <c r="N27" s="160"/>
      <c r="O27" s="160"/>
      <c r="P27" s="160"/>
      <c r="Q27" s="210"/>
      <c r="R27" s="160"/>
      <c r="S27" s="160"/>
      <c r="T27" s="211"/>
      <c r="V27" s="241"/>
      <c r="W27" s="160"/>
      <c r="X27" s="242"/>
    </row>
    <row r="28" spans="1:24" ht="19.5" thickBot="1" thickTop="1">
      <c r="A28" s="225">
        <v>10</v>
      </c>
      <c r="B28" s="226">
        <v>40</v>
      </c>
      <c r="C28" s="201">
        <v>11</v>
      </c>
      <c r="D28" s="240" t="str">
        <f>D7</f>
        <v>San Miguel</v>
      </c>
      <c r="E28" s="243"/>
      <c r="F28" s="219" t="s">
        <v>14</v>
      </c>
      <c r="G28" s="240" t="str">
        <f>+D8</f>
        <v>T.F. de San Pedro</v>
      </c>
      <c r="H28" s="243"/>
      <c r="I28" s="229">
        <v>3</v>
      </c>
      <c r="J28" s="244">
        <v>4</v>
      </c>
      <c r="K28" s="231"/>
      <c r="L28" s="208"/>
      <c r="M28" s="209"/>
      <c r="N28" s="160"/>
      <c r="O28" s="160"/>
      <c r="P28" s="160"/>
      <c r="Q28" s="210"/>
      <c r="R28" s="160"/>
      <c r="S28" s="160"/>
      <c r="T28" s="211"/>
      <c r="V28" s="241"/>
      <c r="W28" s="160"/>
      <c r="X28" s="242"/>
    </row>
    <row r="29" spans="1:27" ht="18.75" thickBot="1">
      <c r="A29" s="214">
        <v>11</v>
      </c>
      <c r="B29" s="215" t="s">
        <v>22</v>
      </c>
      <c r="C29" s="216">
        <v>12</v>
      </c>
      <c r="D29" s="232" t="str">
        <f>+A6</f>
        <v>Olivos</v>
      </c>
      <c r="E29" s="203"/>
      <c r="F29" s="219" t="s">
        <v>14</v>
      </c>
      <c r="G29" s="232" t="str">
        <f>+A7</f>
        <v>San Andres</v>
      </c>
      <c r="H29" s="203"/>
      <c r="I29" s="234">
        <v>2</v>
      </c>
      <c r="J29" s="235">
        <v>1</v>
      </c>
      <c r="K29" s="236"/>
      <c r="L29" s="208"/>
      <c r="M29" s="209"/>
      <c r="N29" s="160"/>
      <c r="O29" s="160"/>
      <c r="P29" s="160"/>
      <c r="Q29" s="210"/>
      <c r="R29" s="160"/>
      <c r="S29" s="160"/>
      <c r="T29" s="211"/>
      <c r="Y29" s="212">
        <f>+Y18</f>
        <v>0</v>
      </c>
      <c r="Z29" s="160" t="s">
        <v>14</v>
      </c>
      <c r="AA29" s="237">
        <f>+Y22</f>
        <v>0</v>
      </c>
    </row>
    <row r="30" spans="1:27" ht="19.5" thickBot="1" thickTop="1">
      <c r="A30" s="245">
        <v>11</v>
      </c>
      <c r="B30" s="246" t="s">
        <v>22</v>
      </c>
      <c r="C30" s="201">
        <v>13</v>
      </c>
      <c r="D30" s="247" t="str">
        <f>+F6</f>
        <v>San Albano</v>
      </c>
      <c r="E30" s="218"/>
      <c r="F30" s="248" t="s">
        <v>14</v>
      </c>
      <c r="G30" s="247" t="str">
        <f>+F7</f>
        <v>Manuel Belgrano</v>
      </c>
      <c r="H30" s="218"/>
      <c r="I30" s="249">
        <v>1</v>
      </c>
      <c r="J30" s="250">
        <v>5</v>
      </c>
      <c r="K30" s="251"/>
      <c r="L30" s="208"/>
      <c r="M30" s="209"/>
      <c r="N30" s="160"/>
      <c r="O30" s="160"/>
      <c r="P30" s="160"/>
      <c r="Q30" s="210"/>
      <c r="R30" s="160"/>
      <c r="S30" s="160"/>
      <c r="T30" s="211"/>
      <c r="Y30" s="212"/>
      <c r="Z30" s="160"/>
      <c r="AA30" s="237"/>
    </row>
    <row r="31" spans="1:27" ht="19.5" thickBot="1" thickTop="1">
      <c r="A31" s="214">
        <v>11</v>
      </c>
      <c r="B31" s="215" t="s">
        <v>22</v>
      </c>
      <c r="C31" s="216">
        <v>14</v>
      </c>
      <c r="D31" s="223" t="str">
        <f>J6</f>
        <v>Italiano</v>
      </c>
      <c r="E31" s="218"/>
      <c r="F31" s="219" t="s">
        <v>14</v>
      </c>
      <c r="G31" s="223" t="str">
        <f>+J7</f>
        <v>San Fernando</v>
      </c>
      <c r="H31" s="218"/>
      <c r="I31" s="220">
        <v>3</v>
      </c>
      <c r="J31" s="224">
        <v>9</v>
      </c>
      <c r="K31" s="222"/>
      <c r="L31" s="208"/>
      <c r="M31" s="209"/>
      <c r="N31" s="160"/>
      <c r="O31" s="160"/>
      <c r="P31" s="160"/>
      <c r="Q31" s="210"/>
      <c r="R31" s="160"/>
      <c r="S31" s="160"/>
      <c r="T31" s="211"/>
      <c r="Y31" s="212"/>
      <c r="Z31" s="160"/>
      <c r="AA31" s="237"/>
    </row>
    <row r="32" spans="1:27" ht="19.5" thickBot="1" thickTop="1">
      <c r="A32" s="225">
        <v>11</v>
      </c>
      <c r="B32" s="226" t="s">
        <v>22</v>
      </c>
      <c r="C32" s="201">
        <v>15</v>
      </c>
      <c r="D32" s="227" t="str">
        <f>J8</f>
        <v>San Carlos</v>
      </c>
      <c r="E32" s="218"/>
      <c r="F32" s="228" t="s">
        <v>14</v>
      </c>
      <c r="G32" s="227" t="str">
        <f>J9</f>
        <v>Ezeiza</v>
      </c>
      <c r="H32" s="218"/>
      <c r="I32" s="229">
        <v>4</v>
      </c>
      <c r="J32" s="230">
        <v>9</v>
      </c>
      <c r="K32" s="231"/>
      <c r="L32" s="208"/>
      <c r="M32" s="209"/>
      <c r="N32" s="160"/>
      <c r="O32" s="160"/>
      <c r="P32" s="160"/>
      <c r="Q32" s="210"/>
      <c r="R32" s="160"/>
      <c r="S32" s="160"/>
      <c r="T32" s="211"/>
      <c r="Y32" s="212"/>
      <c r="Z32" s="160"/>
      <c r="AA32" s="237"/>
    </row>
    <row r="33" spans="1:27" ht="19.5" thickBot="1" thickTop="1">
      <c r="A33" s="214">
        <v>11</v>
      </c>
      <c r="B33" s="215" t="s">
        <v>23</v>
      </c>
      <c r="C33" s="216">
        <v>16</v>
      </c>
      <c r="D33" s="252" t="str">
        <f>+B6</f>
        <v>Las Cañas</v>
      </c>
      <c r="E33" s="218"/>
      <c r="F33" s="233" t="s">
        <v>14</v>
      </c>
      <c r="G33" s="232" t="str">
        <f>+B7</f>
        <v>Ciudad Bs.As.</v>
      </c>
      <c r="H33" s="218"/>
      <c r="I33" s="234">
        <v>1</v>
      </c>
      <c r="J33" s="235">
        <v>2</v>
      </c>
      <c r="K33" s="236"/>
      <c r="L33" s="253"/>
      <c r="M33" s="209"/>
      <c r="N33" s="160"/>
      <c r="O33" s="160"/>
      <c r="P33" s="160"/>
      <c r="Q33" s="210"/>
      <c r="R33" s="160"/>
      <c r="S33" s="160"/>
      <c r="T33" s="211"/>
      <c r="Y33" s="254">
        <f>+AA18</f>
        <v>0</v>
      </c>
      <c r="Z33" s="160" t="s">
        <v>14</v>
      </c>
      <c r="AA33" s="238">
        <f>+AA22</f>
        <v>0</v>
      </c>
    </row>
    <row r="34" spans="1:27" ht="19.5" thickBot="1" thickTop="1">
      <c r="A34" s="214">
        <v>11</v>
      </c>
      <c r="B34" s="215" t="s">
        <v>23</v>
      </c>
      <c r="C34" s="201">
        <v>17</v>
      </c>
      <c r="D34" s="223" t="str">
        <f>+G6</f>
        <v>SIC C</v>
      </c>
      <c r="E34" s="218"/>
      <c r="F34" s="219" t="s">
        <v>14</v>
      </c>
      <c r="G34" s="217" t="str">
        <f>+G7</f>
        <v>SITAS</v>
      </c>
      <c r="H34" s="218"/>
      <c r="I34" s="220">
        <v>2</v>
      </c>
      <c r="J34" s="221">
        <v>6</v>
      </c>
      <c r="K34" s="222"/>
      <c r="L34" s="253"/>
      <c r="M34" s="209"/>
      <c r="N34" s="160"/>
      <c r="O34" s="160"/>
      <c r="P34" s="160"/>
      <c r="Q34" s="210"/>
      <c r="R34" s="160"/>
      <c r="S34" s="160"/>
      <c r="T34" s="211"/>
      <c r="Y34" s="254"/>
      <c r="Z34" s="160"/>
      <c r="AA34" s="238"/>
    </row>
    <row r="35" spans="1:27" ht="19.5" thickBot="1" thickTop="1">
      <c r="A35" s="214">
        <v>11</v>
      </c>
      <c r="B35" s="215" t="s">
        <v>23</v>
      </c>
      <c r="C35" s="216">
        <v>18</v>
      </c>
      <c r="D35" s="223" t="str">
        <f>I6</f>
        <v>Hurling</v>
      </c>
      <c r="E35" s="218"/>
      <c r="F35" s="219" t="s">
        <v>14</v>
      </c>
      <c r="G35" s="202" t="str">
        <f>+I7</f>
        <v>La Salle</v>
      </c>
      <c r="H35" s="218"/>
      <c r="I35" s="220">
        <v>3</v>
      </c>
      <c r="J35" s="224">
        <v>8</v>
      </c>
      <c r="K35" s="222"/>
      <c r="L35" s="253"/>
      <c r="M35" s="209"/>
      <c r="N35" s="160"/>
      <c r="O35" s="160"/>
      <c r="P35" s="160"/>
      <c r="Q35" s="210"/>
      <c r="R35" s="160"/>
      <c r="S35" s="160"/>
      <c r="T35" s="211"/>
      <c r="Y35" s="254"/>
      <c r="Z35" s="160"/>
      <c r="AA35" s="238"/>
    </row>
    <row r="36" spans="1:27" ht="19.5" thickBot="1" thickTop="1">
      <c r="A36" s="225">
        <v>11</v>
      </c>
      <c r="B36" s="226" t="s">
        <v>23</v>
      </c>
      <c r="C36" s="201">
        <v>19</v>
      </c>
      <c r="D36" s="227" t="str">
        <f>I8</f>
        <v>Centro Naval</v>
      </c>
      <c r="E36" s="218"/>
      <c r="F36" s="228" t="s">
        <v>14</v>
      </c>
      <c r="G36" s="239" t="str">
        <f>I9</f>
        <v>Berisso</v>
      </c>
      <c r="H36" s="218"/>
      <c r="I36" s="229">
        <v>4</v>
      </c>
      <c r="J36" s="230">
        <v>8</v>
      </c>
      <c r="K36" s="231"/>
      <c r="L36" s="253"/>
      <c r="M36" s="209"/>
      <c r="N36" s="160"/>
      <c r="O36" s="160"/>
      <c r="P36" s="160"/>
      <c r="Q36" s="210"/>
      <c r="R36" s="160"/>
      <c r="S36" s="160"/>
      <c r="T36" s="211"/>
      <c r="Y36" s="254"/>
      <c r="Z36" s="160"/>
      <c r="AA36" s="238"/>
    </row>
    <row r="37" spans="1:24" ht="19.5" thickBot="1" thickTop="1">
      <c r="A37" s="214">
        <v>11</v>
      </c>
      <c r="B37" s="215" t="s">
        <v>24</v>
      </c>
      <c r="C37" s="216">
        <v>20</v>
      </c>
      <c r="D37" s="252" t="str">
        <f>+C6</f>
        <v>Lanus</v>
      </c>
      <c r="E37" s="218"/>
      <c r="F37" s="233" t="s">
        <v>14</v>
      </c>
      <c r="G37" s="232" t="str">
        <f>+C7</f>
        <v>Almafuerte</v>
      </c>
      <c r="H37" s="218"/>
      <c r="I37" s="234">
        <v>1</v>
      </c>
      <c r="J37" s="235">
        <v>2</v>
      </c>
      <c r="K37" s="236"/>
      <c r="L37" s="253"/>
      <c r="M37" s="209"/>
      <c r="N37" s="160"/>
      <c r="O37" s="160"/>
      <c r="P37" s="160"/>
      <c r="Q37" s="210"/>
      <c r="R37" s="160"/>
      <c r="S37" s="160"/>
      <c r="T37" s="211"/>
      <c r="V37" s="241">
        <f>+V26</f>
        <v>0</v>
      </c>
      <c r="W37" s="160" t="s">
        <v>14</v>
      </c>
      <c r="X37" s="255" t="e">
        <f>+#REF!</f>
        <v>#REF!</v>
      </c>
    </row>
    <row r="38" spans="1:24" ht="19.5" thickBot="1" thickTop="1">
      <c r="A38" s="214">
        <v>11</v>
      </c>
      <c r="B38" s="215" t="s">
        <v>24</v>
      </c>
      <c r="C38" s="201">
        <v>21</v>
      </c>
      <c r="D38" s="217" t="str">
        <f>+H7</f>
        <v>Arsenal Zarate</v>
      </c>
      <c r="E38" s="218"/>
      <c r="F38" s="219" t="s">
        <v>14</v>
      </c>
      <c r="G38" s="217" t="str">
        <f>+H8</f>
        <v>Daom</v>
      </c>
      <c r="H38" s="218"/>
      <c r="I38" s="220">
        <v>2</v>
      </c>
      <c r="J38" s="221">
        <v>7</v>
      </c>
      <c r="K38" s="222"/>
      <c r="L38" s="253"/>
      <c r="M38" s="209"/>
      <c r="N38" s="160"/>
      <c r="O38" s="160"/>
      <c r="P38" s="160"/>
      <c r="Q38" s="210"/>
      <c r="R38" s="160"/>
      <c r="S38" s="160"/>
      <c r="T38" s="211"/>
      <c r="V38" s="241"/>
      <c r="W38" s="160"/>
      <c r="X38" s="255"/>
    </row>
    <row r="39" spans="1:24" ht="19.5" thickBot="1" thickTop="1">
      <c r="A39" s="225">
        <v>11</v>
      </c>
      <c r="B39" s="226" t="s">
        <v>24</v>
      </c>
      <c r="C39" s="216">
        <v>22</v>
      </c>
      <c r="D39" s="227" t="str">
        <f>D6</f>
        <v>Lujan</v>
      </c>
      <c r="E39" s="218"/>
      <c r="F39" s="219" t="s">
        <v>14</v>
      </c>
      <c r="G39" s="240" t="str">
        <f>+D7</f>
        <v>San Miguel</v>
      </c>
      <c r="H39" s="218"/>
      <c r="I39" s="229">
        <v>3</v>
      </c>
      <c r="J39" s="244">
        <v>4</v>
      </c>
      <c r="K39" s="231"/>
      <c r="L39" s="253"/>
      <c r="M39" s="209"/>
      <c r="N39" s="160"/>
      <c r="O39" s="160"/>
      <c r="P39" s="160"/>
      <c r="Q39" s="210"/>
      <c r="R39" s="160"/>
      <c r="S39" s="160"/>
      <c r="T39" s="211"/>
      <c r="V39" s="241"/>
      <c r="W39" s="160"/>
      <c r="X39" s="255"/>
    </row>
    <row r="40" spans="1:27" ht="19.5" thickBot="1" thickTop="1">
      <c r="A40" s="199">
        <v>12</v>
      </c>
      <c r="B40" s="200" t="s">
        <v>20</v>
      </c>
      <c r="C40" s="201">
        <v>23</v>
      </c>
      <c r="D40" s="256" t="str">
        <f>+A6</f>
        <v>Olivos</v>
      </c>
      <c r="E40" s="218"/>
      <c r="F40" s="219" t="s">
        <v>14</v>
      </c>
      <c r="G40" s="256" t="str">
        <f>+A8</f>
        <v>Floresta</v>
      </c>
      <c r="H40" s="218"/>
      <c r="I40" s="257">
        <v>2</v>
      </c>
      <c r="J40" s="206">
        <v>1</v>
      </c>
      <c r="K40" s="258"/>
      <c r="L40" s="253"/>
      <c r="M40" s="209"/>
      <c r="N40" s="160"/>
      <c r="O40" s="160"/>
      <c r="P40" s="160"/>
      <c r="Q40" s="210"/>
      <c r="R40" s="160"/>
      <c r="S40" s="160"/>
      <c r="T40" s="211"/>
      <c r="Y40" s="212">
        <f>+Y18</f>
        <v>0</v>
      </c>
      <c r="Z40" s="160" t="s">
        <v>14</v>
      </c>
      <c r="AA40" s="238">
        <f>+AA22</f>
        <v>0</v>
      </c>
    </row>
    <row r="41" spans="1:27" ht="19.5" thickBot="1" thickTop="1">
      <c r="A41" s="245">
        <v>12</v>
      </c>
      <c r="B41" s="246" t="s">
        <v>20</v>
      </c>
      <c r="C41" s="216">
        <v>24</v>
      </c>
      <c r="D41" s="247" t="str">
        <f>+F6</f>
        <v>San Albano</v>
      </c>
      <c r="E41" s="218"/>
      <c r="F41" s="248" t="s">
        <v>14</v>
      </c>
      <c r="G41" s="247" t="str">
        <f>+F8</f>
        <v>Berazategui</v>
      </c>
      <c r="H41" s="218"/>
      <c r="I41" s="249">
        <v>1</v>
      </c>
      <c r="J41" s="250">
        <v>5</v>
      </c>
      <c r="K41" s="251"/>
      <c r="L41" s="253"/>
      <c r="M41" s="209"/>
      <c r="N41" s="160"/>
      <c r="O41" s="160"/>
      <c r="P41" s="160"/>
      <c r="Q41" s="210"/>
      <c r="R41" s="160"/>
      <c r="S41" s="160"/>
      <c r="T41" s="211"/>
      <c r="Y41" s="212"/>
      <c r="Z41" s="160"/>
      <c r="AA41" s="238"/>
    </row>
    <row r="42" spans="1:27" ht="19.5" thickBot="1" thickTop="1">
      <c r="A42" s="214">
        <v>12</v>
      </c>
      <c r="B42" s="215" t="s">
        <v>20</v>
      </c>
      <c r="C42" s="201">
        <v>25</v>
      </c>
      <c r="D42" s="223" t="str">
        <f>J6</f>
        <v>Italiano</v>
      </c>
      <c r="E42" s="218"/>
      <c r="F42" s="219" t="s">
        <v>14</v>
      </c>
      <c r="G42" s="223" t="str">
        <f>+J8</f>
        <v>San Carlos</v>
      </c>
      <c r="H42" s="218"/>
      <c r="I42" s="220">
        <v>3</v>
      </c>
      <c r="J42" s="224">
        <v>9</v>
      </c>
      <c r="K42" s="222"/>
      <c r="L42" s="253"/>
      <c r="M42" s="209"/>
      <c r="N42" s="160"/>
      <c r="O42" s="160"/>
      <c r="P42" s="160"/>
      <c r="Q42" s="210"/>
      <c r="R42" s="160"/>
      <c r="S42" s="160"/>
      <c r="T42" s="211"/>
      <c r="Y42" s="212"/>
      <c r="Z42" s="160"/>
      <c r="AA42" s="238"/>
    </row>
    <row r="43" spans="1:27" ht="19.5" thickBot="1" thickTop="1">
      <c r="A43" s="225">
        <v>12</v>
      </c>
      <c r="B43" s="226" t="s">
        <v>20</v>
      </c>
      <c r="C43" s="216">
        <v>26</v>
      </c>
      <c r="D43" s="227" t="str">
        <f>J7</f>
        <v>San Fernando</v>
      </c>
      <c r="E43" s="218"/>
      <c r="F43" s="228" t="s">
        <v>14</v>
      </c>
      <c r="G43" s="227" t="str">
        <f>J9</f>
        <v>Ezeiza</v>
      </c>
      <c r="H43" s="218"/>
      <c r="I43" s="229">
        <v>4</v>
      </c>
      <c r="J43" s="230">
        <v>9</v>
      </c>
      <c r="K43" s="231"/>
      <c r="L43" s="253"/>
      <c r="M43" s="209"/>
      <c r="N43" s="160"/>
      <c r="O43" s="160"/>
      <c r="P43" s="160"/>
      <c r="Q43" s="210"/>
      <c r="R43" s="160"/>
      <c r="S43" s="160"/>
      <c r="T43" s="211"/>
      <c r="Y43" s="212"/>
      <c r="Z43" s="160"/>
      <c r="AA43" s="238"/>
    </row>
    <row r="44" spans="1:27" ht="19.5" thickBot="1" thickTop="1">
      <c r="A44" s="214">
        <v>12</v>
      </c>
      <c r="B44" s="215" t="s">
        <v>21</v>
      </c>
      <c r="C44" s="201">
        <v>27</v>
      </c>
      <c r="D44" s="252" t="str">
        <f>+B6</f>
        <v>Las Cañas</v>
      </c>
      <c r="E44" s="218"/>
      <c r="F44" s="233" t="s">
        <v>14</v>
      </c>
      <c r="G44" s="252" t="str">
        <f>+B8</f>
        <v>Italiano Escobar</v>
      </c>
      <c r="H44" s="218"/>
      <c r="I44" s="234">
        <v>1</v>
      </c>
      <c r="J44" s="235">
        <v>2</v>
      </c>
      <c r="K44" s="236"/>
      <c r="L44" s="253"/>
      <c r="M44" s="209"/>
      <c r="N44" s="160"/>
      <c r="O44" s="160"/>
      <c r="P44" s="160"/>
      <c r="Q44" s="210"/>
      <c r="R44" s="160"/>
      <c r="S44" s="160"/>
      <c r="T44" s="211"/>
      <c r="Y44" s="213">
        <f>+AA18</f>
        <v>0</v>
      </c>
      <c r="Z44" s="160" t="s">
        <v>14</v>
      </c>
      <c r="AA44" s="237">
        <f>+Y22</f>
        <v>0</v>
      </c>
    </row>
    <row r="45" spans="1:27" ht="19.5" thickBot="1" thickTop="1">
      <c r="A45" s="214">
        <v>12</v>
      </c>
      <c r="B45" s="215" t="s">
        <v>21</v>
      </c>
      <c r="C45" s="216">
        <v>28</v>
      </c>
      <c r="D45" s="223" t="str">
        <f>+G6</f>
        <v>SIC C</v>
      </c>
      <c r="E45" s="218"/>
      <c r="F45" s="219" t="s">
        <v>14</v>
      </c>
      <c r="G45" s="223" t="str">
        <f>+G8</f>
        <v>Def. de Glew</v>
      </c>
      <c r="H45" s="218"/>
      <c r="I45" s="220">
        <v>2</v>
      </c>
      <c r="J45" s="221">
        <v>6</v>
      </c>
      <c r="K45" s="222"/>
      <c r="L45" s="253"/>
      <c r="M45" s="209"/>
      <c r="N45" s="160"/>
      <c r="O45" s="160"/>
      <c r="P45" s="160"/>
      <c r="Q45" s="210"/>
      <c r="R45" s="160"/>
      <c r="S45" s="160"/>
      <c r="T45" s="211"/>
      <c r="Y45" s="213"/>
      <c r="Z45" s="160"/>
      <c r="AA45" s="237"/>
    </row>
    <row r="46" spans="1:27" ht="19.5" thickBot="1" thickTop="1">
      <c r="A46" s="214">
        <v>12</v>
      </c>
      <c r="B46" s="215" t="s">
        <v>21</v>
      </c>
      <c r="C46" s="201">
        <v>29</v>
      </c>
      <c r="D46" s="223" t="str">
        <f>I6</f>
        <v>Hurling</v>
      </c>
      <c r="E46" s="218"/>
      <c r="F46" s="219" t="s">
        <v>14</v>
      </c>
      <c r="G46" s="223" t="str">
        <f>+I8</f>
        <v>Centro Naval</v>
      </c>
      <c r="H46" s="218"/>
      <c r="I46" s="220">
        <v>3</v>
      </c>
      <c r="J46" s="224">
        <v>8</v>
      </c>
      <c r="K46" s="222"/>
      <c r="L46" s="253"/>
      <c r="M46" s="209"/>
      <c r="N46" s="160"/>
      <c r="O46" s="160"/>
      <c r="P46" s="160"/>
      <c r="Q46" s="210"/>
      <c r="R46" s="160"/>
      <c r="S46" s="160"/>
      <c r="T46" s="211"/>
      <c r="Y46" s="213"/>
      <c r="Z46" s="160"/>
      <c r="AA46" s="237"/>
    </row>
    <row r="47" spans="1:27" ht="19.5" thickBot="1" thickTop="1">
      <c r="A47" s="225">
        <v>12</v>
      </c>
      <c r="B47" s="226" t="s">
        <v>21</v>
      </c>
      <c r="C47" s="216">
        <v>30</v>
      </c>
      <c r="D47" s="227" t="str">
        <f>I7</f>
        <v>La Salle</v>
      </c>
      <c r="E47" s="218"/>
      <c r="F47" s="219" t="s">
        <v>14</v>
      </c>
      <c r="G47" s="227" t="str">
        <f>I9</f>
        <v>Berisso</v>
      </c>
      <c r="H47" s="218"/>
      <c r="I47" s="229">
        <v>4</v>
      </c>
      <c r="J47" s="230">
        <v>8</v>
      </c>
      <c r="K47" s="231"/>
      <c r="L47" s="253"/>
      <c r="M47" s="209"/>
      <c r="N47" s="160"/>
      <c r="O47" s="160"/>
      <c r="P47" s="160"/>
      <c r="Q47" s="210"/>
      <c r="R47" s="160"/>
      <c r="S47" s="160"/>
      <c r="T47" s="211"/>
      <c r="Y47" s="213"/>
      <c r="Z47" s="160"/>
      <c r="AA47" s="237"/>
    </row>
    <row r="48" spans="1:24" ht="19.5" thickBot="1" thickTop="1">
      <c r="A48" s="214">
        <v>13</v>
      </c>
      <c r="B48" s="215" t="s">
        <v>15</v>
      </c>
      <c r="C48" s="201">
        <v>31</v>
      </c>
      <c r="D48" s="252" t="str">
        <f>+C6</f>
        <v>Lanus</v>
      </c>
      <c r="E48" s="218"/>
      <c r="F48" s="219" t="s">
        <v>14</v>
      </c>
      <c r="G48" s="252" t="str">
        <f>+C8</f>
        <v>CASA de Padua</v>
      </c>
      <c r="H48" s="218"/>
      <c r="I48" s="234">
        <v>1</v>
      </c>
      <c r="J48" s="235">
        <v>3</v>
      </c>
      <c r="K48" s="236"/>
      <c r="L48" s="253"/>
      <c r="M48" s="209"/>
      <c r="N48" s="160"/>
      <c r="O48" s="160"/>
      <c r="P48" s="160"/>
      <c r="Q48" s="210"/>
      <c r="R48" s="160"/>
      <c r="S48" s="160"/>
      <c r="T48" s="211"/>
      <c r="V48" s="241">
        <f>+V26</f>
        <v>0</v>
      </c>
      <c r="W48" s="160" t="s">
        <v>14</v>
      </c>
      <c r="X48" s="259" t="e">
        <f>+#REF!</f>
        <v>#REF!</v>
      </c>
    </row>
    <row r="49" spans="1:24" ht="19.5" thickBot="1" thickTop="1">
      <c r="A49" s="214">
        <v>13</v>
      </c>
      <c r="B49" s="215" t="s">
        <v>15</v>
      </c>
      <c r="C49" s="216">
        <v>32</v>
      </c>
      <c r="D49" s="223" t="str">
        <f>+H6</f>
        <v>Argentino </v>
      </c>
      <c r="E49" s="218"/>
      <c r="F49" s="219" t="s">
        <v>14</v>
      </c>
      <c r="G49" s="217" t="str">
        <f>+H7</f>
        <v>Arsenal Zarate</v>
      </c>
      <c r="H49" s="218"/>
      <c r="I49" s="220">
        <v>2</v>
      </c>
      <c r="J49" s="221">
        <v>7</v>
      </c>
      <c r="K49" s="222"/>
      <c r="L49" s="253"/>
      <c r="M49" s="209"/>
      <c r="N49" s="160"/>
      <c r="O49" s="160"/>
      <c r="P49" s="160"/>
      <c r="Q49" s="210"/>
      <c r="R49" s="160"/>
      <c r="S49" s="160"/>
      <c r="T49" s="211"/>
      <c r="V49" s="241"/>
      <c r="W49" s="160"/>
      <c r="X49" s="259"/>
    </row>
    <row r="50" spans="1:24" ht="19.5" thickBot="1" thickTop="1">
      <c r="A50" s="214">
        <v>13</v>
      </c>
      <c r="B50" s="215" t="s">
        <v>15</v>
      </c>
      <c r="C50" s="201">
        <v>33</v>
      </c>
      <c r="D50" s="260" t="str">
        <f>D6</f>
        <v>Lujan</v>
      </c>
      <c r="E50" s="261"/>
      <c r="F50" s="219" t="s">
        <v>14</v>
      </c>
      <c r="G50" s="260" t="str">
        <f>+D8</f>
        <v>T.F. de San Pedro</v>
      </c>
      <c r="H50" s="261"/>
      <c r="I50" s="262">
        <v>3</v>
      </c>
      <c r="J50" s="263">
        <v>4</v>
      </c>
      <c r="K50" s="264"/>
      <c r="L50" s="253"/>
      <c r="M50" s="209"/>
      <c r="N50" s="160"/>
      <c r="O50" s="160"/>
      <c r="P50" s="160"/>
      <c r="Q50" s="210"/>
      <c r="R50" s="160"/>
      <c r="S50" s="160"/>
      <c r="T50" s="211"/>
      <c r="V50" s="241"/>
      <c r="W50" s="160"/>
      <c r="X50" s="259"/>
    </row>
    <row r="51" spans="1:24" ht="16.5" thickBot="1">
      <c r="A51" s="575" t="s">
        <v>25</v>
      </c>
      <c r="B51" s="576"/>
      <c r="C51" s="577"/>
      <c r="D51" s="576"/>
      <c r="E51" s="576"/>
      <c r="F51" s="576"/>
      <c r="G51" s="576"/>
      <c r="H51" s="576"/>
      <c r="I51" s="576"/>
      <c r="J51" s="576"/>
      <c r="K51" s="578"/>
      <c r="L51" s="253"/>
      <c r="M51" s="209"/>
      <c r="N51" s="265"/>
      <c r="O51" s="265"/>
      <c r="P51" s="265"/>
      <c r="Q51" s="266"/>
      <c r="R51" s="160"/>
      <c r="S51" s="160"/>
      <c r="T51" s="211"/>
      <c r="V51" s="242">
        <f>+X26</f>
        <v>0</v>
      </c>
      <c r="W51" s="160" t="s">
        <v>14</v>
      </c>
      <c r="X51" s="255" t="e">
        <f>+#REF!</f>
        <v>#REF!</v>
      </c>
    </row>
    <row r="52" spans="1:20" ht="18.75" thickBot="1">
      <c r="A52" s="267" t="s">
        <v>16</v>
      </c>
      <c r="B52" s="268" t="s">
        <v>22</v>
      </c>
      <c r="C52" s="216">
        <v>34</v>
      </c>
      <c r="D52" s="269" t="s">
        <v>30</v>
      </c>
      <c r="E52" s="203"/>
      <c r="F52" s="270" t="s">
        <v>14</v>
      </c>
      <c r="G52" s="269" t="s">
        <v>68</v>
      </c>
      <c r="H52" s="203"/>
      <c r="I52" s="271">
        <v>1</v>
      </c>
      <c r="J52" s="272" t="s">
        <v>5</v>
      </c>
      <c r="K52" s="236"/>
      <c r="L52" s="273"/>
      <c r="M52" s="266"/>
      <c r="N52" s="160"/>
      <c r="O52" s="160"/>
      <c r="P52" s="160"/>
      <c r="Q52" s="266"/>
      <c r="R52" s="160"/>
      <c r="S52" s="160"/>
      <c r="T52" s="211"/>
    </row>
    <row r="53" spans="1:20" ht="19.5" thickBot="1" thickTop="1">
      <c r="A53" s="267" t="s">
        <v>16</v>
      </c>
      <c r="B53" s="268" t="s">
        <v>22</v>
      </c>
      <c r="C53" s="274">
        <v>35</v>
      </c>
      <c r="D53" s="275" t="s">
        <v>31</v>
      </c>
      <c r="E53" s="218"/>
      <c r="F53" s="276" t="s">
        <v>14</v>
      </c>
      <c r="G53" s="275" t="s">
        <v>66</v>
      </c>
      <c r="H53" s="218"/>
      <c r="I53" s="277">
        <v>2</v>
      </c>
      <c r="J53" s="278" t="s">
        <v>6</v>
      </c>
      <c r="K53" s="222"/>
      <c r="L53" s="273"/>
      <c r="M53" s="266"/>
      <c r="N53" s="160"/>
      <c r="O53" s="160"/>
      <c r="P53" s="160"/>
      <c r="Q53" s="266"/>
      <c r="R53" s="160"/>
      <c r="S53" s="160"/>
      <c r="T53" s="211"/>
    </row>
    <row r="54" spans="1:20" ht="19.5" thickBot="1" thickTop="1">
      <c r="A54" s="279" t="s">
        <v>16</v>
      </c>
      <c r="B54" s="280" t="s">
        <v>22</v>
      </c>
      <c r="C54" s="281">
        <v>36</v>
      </c>
      <c r="D54" s="655" t="s">
        <v>87</v>
      </c>
      <c r="E54" s="218"/>
      <c r="F54" s="282" t="s">
        <v>14</v>
      </c>
      <c r="G54" s="655" t="s">
        <v>199</v>
      </c>
      <c r="H54" s="218"/>
      <c r="I54" s="283">
        <v>3</v>
      </c>
      <c r="J54" s="284" t="s">
        <v>84</v>
      </c>
      <c r="K54" s="285" t="s">
        <v>142</v>
      </c>
      <c r="L54" s="273"/>
      <c r="M54" s="266"/>
      <c r="N54" s="160"/>
      <c r="O54" s="160"/>
      <c r="P54" s="160"/>
      <c r="Q54" s="266"/>
      <c r="R54" s="160"/>
      <c r="S54" s="160"/>
      <c r="T54" s="211"/>
    </row>
    <row r="55" spans="1:20" ht="19.5" thickBot="1" thickTop="1">
      <c r="A55" s="267" t="s">
        <v>16</v>
      </c>
      <c r="B55" s="286" t="s">
        <v>23</v>
      </c>
      <c r="C55" s="287">
        <v>37</v>
      </c>
      <c r="D55" s="269" t="s">
        <v>32</v>
      </c>
      <c r="E55" s="218"/>
      <c r="F55" s="270" t="s">
        <v>14</v>
      </c>
      <c r="G55" s="269" t="s">
        <v>67</v>
      </c>
      <c r="H55" s="218"/>
      <c r="I55" s="271">
        <v>1</v>
      </c>
      <c r="J55" s="272" t="s">
        <v>7</v>
      </c>
      <c r="K55" s="288"/>
      <c r="M55" s="289"/>
      <c r="N55" s="160"/>
      <c r="O55" s="160"/>
      <c r="P55" s="160"/>
      <c r="Q55" s="289"/>
      <c r="R55" s="160"/>
      <c r="S55" s="160"/>
      <c r="T55" s="211"/>
    </row>
    <row r="56" spans="1:20" ht="19.5" thickBot="1" thickTop="1">
      <c r="A56" s="267" t="s">
        <v>16</v>
      </c>
      <c r="B56" s="286" t="s">
        <v>23</v>
      </c>
      <c r="C56" s="216">
        <v>38</v>
      </c>
      <c r="D56" s="275" t="s">
        <v>33</v>
      </c>
      <c r="E56" s="218"/>
      <c r="F56" s="276" t="s">
        <v>14</v>
      </c>
      <c r="G56" s="275" t="s">
        <v>35</v>
      </c>
      <c r="H56" s="218"/>
      <c r="I56" s="277">
        <v>2</v>
      </c>
      <c r="J56" s="278" t="s">
        <v>8</v>
      </c>
      <c r="K56" s="290"/>
      <c r="M56" s="289"/>
      <c r="N56" s="160"/>
      <c r="O56" s="160"/>
      <c r="P56" s="160"/>
      <c r="Q56" s="289"/>
      <c r="R56" s="160"/>
      <c r="S56" s="160"/>
      <c r="T56" s="211"/>
    </row>
    <row r="57" spans="1:20" ht="19.5" thickBot="1" thickTop="1">
      <c r="A57" s="279" t="s">
        <v>16</v>
      </c>
      <c r="B57" s="291" t="s">
        <v>23</v>
      </c>
      <c r="C57" s="292">
        <v>39</v>
      </c>
      <c r="D57" s="655" t="s">
        <v>90</v>
      </c>
      <c r="E57" s="218"/>
      <c r="F57" s="282" t="s">
        <v>14</v>
      </c>
      <c r="G57" s="655" t="s">
        <v>91</v>
      </c>
      <c r="H57" s="218"/>
      <c r="I57" s="293">
        <v>3</v>
      </c>
      <c r="J57" s="284" t="s">
        <v>84</v>
      </c>
      <c r="K57" s="285" t="s">
        <v>142</v>
      </c>
      <c r="M57" s="289"/>
      <c r="N57" s="160"/>
      <c r="O57" s="160"/>
      <c r="P57" s="160"/>
      <c r="Q57" s="289"/>
      <c r="R57" s="160"/>
      <c r="S57" s="160"/>
      <c r="T57" s="211"/>
    </row>
    <row r="58" spans="1:20" ht="19.5" thickBot="1" thickTop="1">
      <c r="A58" s="267" t="s">
        <v>17</v>
      </c>
      <c r="B58" s="294" t="s">
        <v>15</v>
      </c>
      <c r="C58" s="295">
        <v>40</v>
      </c>
      <c r="D58" s="269" t="s">
        <v>26</v>
      </c>
      <c r="E58" s="218"/>
      <c r="F58" s="270" t="s">
        <v>14</v>
      </c>
      <c r="G58" s="269" t="s">
        <v>68</v>
      </c>
      <c r="H58" s="218"/>
      <c r="I58" s="271">
        <v>1</v>
      </c>
      <c r="J58" s="272" t="s">
        <v>5</v>
      </c>
      <c r="K58" s="288"/>
      <c r="L58" s="160"/>
      <c r="M58" s="266"/>
      <c r="N58" s="160"/>
      <c r="O58" s="160"/>
      <c r="P58" s="160"/>
      <c r="Q58" s="289"/>
      <c r="R58" s="160"/>
      <c r="S58" s="160"/>
      <c r="T58" s="211"/>
    </row>
    <row r="59" spans="1:20" ht="19.5" thickBot="1" thickTop="1">
      <c r="A59" s="267" t="s">
        <v>17</v>
      </c>
      <c r="B59" s="294" t="s">
        <v>15</v>
      </c>
      <c r="C59" s="274">
        <v>41</v>
      </c>
      <c r="D59" s="275" t="s">
        <v>27</v>
      </c>
      <c r="E59" s="218"/>
      <c r="F59" s="276" t="s">
        <v>14</v>
      </c>
      <c r="G59" s="275" t="s">
        <v>66</v>
      </c>
      <c r="H59" s="218"/>
      <c r="I59" s="277">
        <v>2</v>
      </c>
      <c r="J59" s="278" t="s">
        <v>6</v>
      </c>
      <c r="K59" s="290"/>
      <c r="L59" s="160"/>
      <c r="M59" s="296"/>
      <c r="N59" s="160"/>
      <c r="O59" s="160"/>
      <c r="P59" s="160"/>
      <c r="Q59" s="297"/>
      <c r="R59" s="160"/>
      <c r="S59" s="160"/>
      <c r="T59" s="211"/>
    </row>
    <row r="60" spans="1:32" ht="19.5" thickBot="1" thickTop="1">
      <c r="A60" s="279" t="s">
        <v>17</v>
      </c>
      <c r="B60" s="298" t="s">
        <v>15</v>
      </c>
      <c r="C60" s="281">
        <v>42</v>
      </c>
      <c r="D60" s="655" t="s">
        <v>89</v>
      </c>
      <c r="E60" s="218"/>
      <c r="F60" s="282" t="s">
        <v>14</v>
      </c>
      <c r="G60" s="655" t="s">
        <v>197</v>
      </c>
      <c r="H60" s="218"/>
      <c r="I60" s="283">
        <v>3</v>
      </c>
      <c r="J60" s="284" t="s">
        <v>84</v>
      </c>
      <c r="K60" s="285" t="s">
        <v>142</v>
      </c>
      <c r="L60" s="160"/>
      <c r="M60" s="296"/>
      <c r="N60" s="160"/>
      <c r="O60" s="160"/>
      <c r="P60" s="160"/>
      <c r="Q60" s="297"/>
      <c r="R60" s="160"/>
      <c r="S60" s="160"/>
      <c r="T60" s="211"/>
      <c r="AF60" s="41" t="s">
        <v>43</v>
      </c>
    </row>
    <row r="61" spans="1:29" s="163" customFormat="1" ht="19.5" thickBot="1" thickTop="1">
      <c r="A61" s="267" t="s">
        <v>17</v>
      </c>
      <c r="B61" s="294" t="s">
        <v>20</v>
      </c>
      <c r="C61" s="287">
        <v>43</v>
      </c>
      <c r="D61" s="269" t="s">
        <v>28</v>
      </c>
      <c r="E61" s="218"/>
      <c r="F61" s="270" t="s">
        <v>14</v>
      </c>
      <c r="G61" s="269" t="s">
        <v>67</v>
      </c>
      <c r="H61" s="218"/>
      <c r="I61" s="271">
        <v>1</v>
      </c>
      <c r="J61" s="272" t="s">
        <v>7</v>
      </c>
      <c r="K61" s="288"/>
      <c r="L61" s="160"/>
      <c r="M61" s="299"/>
      <c r="N61" s="160"/>
      <c r="O61" s="160"/>
      <c r="P61" s="160"/>
      <c r="Q61" s="299"/>
      <c r="R61" s="160"/>
      <c r="S61" s="160"/>
      <c r="T61" s="211"/>
      <c r="V61" s="40"/>
      <c r="W61" s="40"/>
      <c r="X61" s="40"/>
      <c r="Y61" s="40"/>
      <c r="Z61" s="40"/>
      <c r="AA61" s="40"/>
      <c r="AB61" s="40"/>
      <c r="AC61" s="40"/>
    </row>
    <row r="62" spans="1:29" s="163" customFormat="1" ht="19.5" thickBot="1" thickTop="1">
      <c r="A62" s="267" t="s">
        <v>17</v>
      </c>
      <c r="B62" s="294" t="s">
        <v>20</v>
      </c>
      <c r="C62" s="216">
        <v>44</v>
      </c>
      <c r="D62" s="275" t="s">
        <v>29</v>
      </c>
      <c r="E62" s="218"/>
      <c r="F62" s="276" t="s">
        <v>14</v>
      </c>
      <c r="G62" s="275" t="s">
        <v>35</v>
      </c>
      <c r="H62" s="218"/>
      <c r="I62" s="277">
        <v>2</v>
      </c>
      <c r="J62" s="278" t="s">
        <v>8</v>
      </c>
      <c r="K62" s="290"/>
      <c r="L62" s="160"/>
      <c r="M62" s="299"/>
      <c r="N62" s="160"/>
      <c r="O62" s="160"/>
      <c r="P62" s="160"/>
      <c r="Q62" s="299"/>
      <c r="R62" s="160"/>
      <c r="S62" s="160"/>
      <c r="T62" s="211"/>
      <c r="V62" s="40"/>
      <c r="W62" s="40"/>
      <c r="X62" s="40"/>
      <c r="Y62" s="40"/>
      <c r="Z62" s="40"/>
      <c r="AA62" s="40"/>
      <c r="AB62" s="40"/>
      <c r="AC62" s="40"/>
    </row>
    <row r="63" spans="1:29" s="163" customFormat="1" ht="19.5" thickBot="1" thickTop="1">
      <c r="A63" s="279" t="s">
        <v>17</v>
      </c>
      <c r="B63" s="298" t="s">
        <v>20</v>
      </c>
      <c r="C63" s="292">
        <v>45</v>
      </c>
      <c r="D63" s="656" t="s">
        <v>88</v>
      </c>
      <c r="E63" s="218"/>
      <c r="F63" s="282" t="s">
        <v>14</v>
      </c>
      <c r="G63" s="656" t="s">
        <v>198</v>
      </c>
      <c r="H63" s="218"/>
      <c r="I63" s="293">
        <v>3</v>
      </c>
      <c r="J63" s="284" t="s">
        <v>84</v>
      </c>
      <c r="K63" s="285" t="s">
        <v>142</v>
      </c>
      <c r="L63" s="160"/>
      <c r="M63" s="299"/>
      <c r="N63" s="160"/>
      <c r="O63" s="160"/>
      <c r="P63" s="160"/>
      <c r="Q63" s="299"/>
      <c r="R63" s="160"/>
      <c r="S63" s="160"/>
      <c r="T63" s="211"/>
      <c r="V63" s="40"/>
      <c r="W63" s="40"/>
      <c r="X63" s="40"/>
      <c r="Y63" s="40"/>
      <c r="Z63" s="40"/>
      <c r="AA63" s="40"/>
      <c r="AB63" s="40"/>
      <c r="AC63" s="40"/>
    </row>
    <row r="64" spans="1:29" s="163" customFormat="1" ht="19.5" thickBot="1" thickTop="1">
      <c r="A64" s="267" t="s">
        <v>17</v>
      </c>
      <c r="B64" s="300" t="s">
        <v>24</v>
      </c>
      <c r="C64" s="295">
        <v>46</v>
      </c>
      <c r="D64" s="269" t="s">
        <v>30</v>
      </c>
      <c r="E64" s="218"/>
      <c r="F64" s="270" t="s">
        <v>14</v>
      </c>
      <c r="G64" s="269" t="s">
        <v>26</v>
      </c>
      <c r="H64" s="218"/>
      <c r="I64" s="271">
        <v>1</v>
      </c>
      <c r="J64" s="272" t="s">
        <v>5</v>
      </c>
      <c r="K64" s="288"/>
      <c r="L64" s="160"/>
      <c r="M64" s="299"/>
      <c r="N64" s="160"/>
      <c r="O64" s="160"/>
      <c r="P64" s="160"/>
      <c r="Q64" s="299"/>
      <c r="R64" s="160"/>
      <c r="S64" s="160"/>
      <c r="T64" s="211"/>
      <c r="V64" s="40"/>
      <c r="W64" s="40"/>
      <c r="X64" s="40"/>
      <c r="Y64" s="40"/>
      <c r="Z64" s="40"/>
      <c r="AA64" s="40"/>
      <c r="AB64" s="40"/>
      <c r="AC64" s="40"/>
    </row>
    <row r="65" spans="1:29" s="163" customFormat="1" ht="19.5" thickBot="1" thickTop="1">
      <c r="A65" s="279" t="s">
        <v>17</v>
      </c>
      <c r="B65" s="301" t="s">
        <v>24</v>
      </c>
      <c r="C65" s="292">
        <v>47</v>
      </c>
      <c r="D65" s="302" t="s">
        <v>31</v>
      </c>
      <c r="E65" s="218"/>
      <c r="F65" s="303" t="s">
        <v>14</v>
      </c>
      <c r="G65" s="302" t="s">
        <v>27</v>
      </c>
      <c r="H65" s="218"/>
      <c r="I65" s="304">
        <v>2</v>
      </c>
      <c r="J65" s="305" t="s">
        <v>6</v>
      </c>
      <c r="K65" s="306"/>
      <c r="L65" s="160"/>
      <c r="M65" s="299"/>
      <c r="N65" s="160"/>
      <c r="O65" s="160"/>
      <c r="P65" s="160"/>
      <c r="Q65" s="299"/>
      <c r="R65" s="160"/>
      <c r="S65" s="160"/>
      <c r="T65" s="211"/>
      <c r="V65" s="40"/>
      <c r="W65" s="40"/>
      <c r="X65" s="40"/>
      <c r="Y65" s="40"/>
      <c r="Z65" s="40"/>
      <c r="AA65" s="40"/>
      <c r="AB65" s="40"/>
      <c r="AC65" s="40"/>
    </row>
    <row r="66" spans="1:29" s="163" customFormat="1" ht="19.5" thickBot="1" thickTop="1">
      <c r="A66" s="267" t="s">
        <v>18</v>
      </c>
      <c r="B66" s="307" t="s">
        <v>22</v>
      </c>
      <c r="C66" s="295">
        <v>48</v>
      </c>
      <c r="D66" s="269" t="s">
        <v>32</v>
      </c>
      <c r="E66" s="218"/>
      <c r="F66" s="270" t="s">
        <v>14</v>
      </c>
      <c r="G66" s="269" t="s">
        <v>28</v>
      </c>
      <c r="H66" s="218"/>
      <c r="I66" s="271">
        <v>1</v>
      </c>
      <c r="J66" s="272" t="s">
        <v>7</v>
      </c>
      <c r="K66" s="288"/>
      <c r="L66" s="160"/>
      <c r="M66" s="299"/>
      <c r="N66" s="160"/>
      <c r="O66" s="160"/>
      <c r="P66" s="160"/>
      <c r="Q66" s="299"/>
      <c r="R66" s="160"/>
      <c r="S66" s="160"/>
      <c r="T66" s="211"/>
      <c r="V66" s="40"/>
      <c r="W66" s="40"/>
      <c r="X66" s="40"/>
      <c r="Y66" s="40"/>
      <c r="Z66" s="40"/>
      <c r="AA66" s="40"/>
      <c r="AB66" s="40"/>
      <c r="AC66" s="40"/>
    </row>
    <row r="67" spans="1:29" s="163" customFormat="1" ht="19.5" thickBot="1" thickTop="1">
      <c r="A67" s="279" t="s">
        <v>18</v>
      </c>
      <c r="B67" s="308" t="s">
        <v>22</v>
      </c>
      <c r="C67" s="292">
        <v>49</v>
      </c>
      <c r="D67" s="302" t="s">
        <v>33</v>
      </c>
      <c r="E67" s="218"/>
      <c r="F67" s="309" t="s">
        <v>14</v>
      </c>
      <c r="G67" s="302" t="s">
        <v>29</v>
      </c>
      <c r="H67" s="218"/>
      <c r="I67" s="304">
        <v>2</v>
      </c>
      <c r="J67" s="305" t="s">
        <v>8</v>
      </c>
      <c r="K67" s="306"/>
      <c r="L67" s="160"/>
      <c r="M67" s="299"/>
      <c r="N67" s="160"/>
      <c r="O67" s="160"/>
      <c r="P67" s="160"/>
      <c r="Q67" s="299"/>
      <c r="R67" s="160"/>
      <c r="S67" s="160"/>
      <c r="T67" s="211"/>
      <c r="V67" s="40"/>
      <c r="W67" s="40"/>
      <c r="X67" s="40"/>
      <c r="Y67" s="40"/>
      <c r="Z67" s="40"/>
      <c r="AA67" s="40"/>
      <c r="AB67" s="40"/>
      <c r="AC67" s="40"/>
    </row>
    <row r="68" spans="1:29" s="163" customFormat="1" ht="19.5" thickBot="1" thickTop="1">
      <c r="A68" s="267" t="s">
        <v>18</v>
      </c>
      <c r="B68" s="307" t="s">
        <v>23</v>
      </c>
      <c r="C68" s="295">
        <v>50</v>
      </c>
      <c r="D68" s="657" t="s">
        <v>200</v>
      </c>
      <c r="E68" s="218"/>
      <c r="F68" s="310" t="s">
        <v>14</v>
      </c>
      <c r="G68" s="657" t="s">
        <v>201</v>
      </c>
      <c r="H68" s="218"/>
      <c r="I68" s="311">
        <v>1</v>
      </c>
      <c r="J68" s="312" t="s">
        <v>84</v>
      </c>
      <c r="K68" s="313" t="s">
        <v>69</v>
      </c>
      <c r="L68" s="160"/>
      <c r="M68" s="299"/>
      <c r="N68" s="160"/>
      <c r="O68" s="160"/>
      <c r="P68" s="160"/>
      <c r="Q68" s="299"/>
      <c r="R68" s="160"/>
      <c r="S68" s="160"/>
      <c r="T68" s="211"/>
      <c r="V68" s="40"/>
      <c r="W68" s="40"/>
      <c r="X68" s="40"/>
      <c r="Y68" s="40"/>
      <c r="Z68" s="40"/>
      <c r="AA68" s="40"/>
      <c r="AB68" s="40"/>
      <c r="AC68" s="40"/>
    </row>
    <row r="69" spans="1:29" s="163" customFormat="1" ht="19.5" thickBot="1" thickTop="1">
      <c r="A69" s="279" t="s">
        <v>18</v>
      </c>
      <c r="B69" s="308" t="s">
        <v>23</v>
      </c>
      <c r="C69" s="292">
        <v>51</v>
      </c>
      <c r="D69" s="656" t="s">
        <v>202</v>
      </c>
      <c r="E69" s="218"/>
      <c r="F69" s="282" t="s">
        <v>14</v>
      </c>
      <c r="G69" s="656" t="s">
        <v>203</v>
      </c>
      <c r="H69" s="218"/>
      <c r="I69" s="283">
        <v>2</v>
      </c>
      <c r="J69" s="284" t="s">
        <v>84</v>
      </c>
      <c r="K69" s="285" t="s">
        <v>69</v>
      </c>
      <c r="L69" s="160"/>
      <c r="M69" s="299"/>
      <c r="N69" s="160"/>
      <c r="O69" s="160"/>
      <c r="P69" s="160"/>
      <c r="Q69" s="299"/>
      <c r="R69" s="160"/>
      <c r="S69" s="160"/>
      <c r="T69" s="211"/>
      <c r="V69" s="40"/>
      <c r="W69" s="40"/>
      <c r="X69" s="40"/>
      <c r="Y69" s="40"/>
      <c r="Z69" s="40"/>
      <c r="AA69" s="40"/>
      <c r="AB69" s="40"/>
      <c r="AC69" s="40"/>
    </row>
    <row r="70" spans="1:29" s="163" customFormat="1" ht="19.5" thickBot="1" thickTop="1">
      <c r="A70" s="267" t="s">
        <v>19</v>
      </c>
      <c r="B70" s="268" t="s">
        <v>22</v>
      </c>
      <c r="C70" s="295">
        <v>52</v>
      </c>
      <c r="D70" s="314" t="s">
        <v>79</v>
      </c>
      <c r="E70" s="218"/>
      <c r="F70" s="270" t="s">
        <v>14</v>
      </c>
      <c r="G70" s="314" t="s">
        <v>81</v>
      </c>
      <c r="H70" s="218"/>
      <c r="I70" s="271">
        <v>1</v>
      </c>
      <c r="J70" s="315" t="s">
        <v>76</v>
      </c>
      <c r="K70" s="288"/>
      <c r="L70" s="160"/>
      <c r="M70" s="299"/>
      <c r="N70" s="160"/>
      <c r="O70" s="160"/>
      <c r="P70" s="160"/>
      <c r="Q70" s="299"/>
      <c r="R70" s="160"/>
      <c r="S70" s="160"/>
      <c r="T70" s="211"/>
      <c r="V70" s="40"/>
      <c r="W70" s="40"/>
      <c r="X70" s="40"/>
      <c r="Y70" s="40"/>
      <c r="Z70" s="40"/>
      <c r="AA70" s="40"/>
      <c r="AB70" s="40"/>
      <c r="AC70" s="40"/>
    </row>
    <row r="71" spans="1:29" s="163" customFormat="1" ht="19.5" thickBot="1" thickTop="1">
      <c r="A71" s="279" t="s">
        <v>19</v>
      </c>
      <c r="B71" s="301" t="s">
        <v>22</v>
      </c>
      <c r="C71" s="292">
        <v>53</v>
      </c>
      <c r="D71" s="316" t="s">
        <v>80</v>
      </c>
      <c r="E71" s="218"/>
      <c r="F71" s="309" t="s">
        <v>14</v>
      </c>
      <c r="G71" s="316" t="s">
        <v>82</v>
      </c>
      <c r="H71" s="218"/>
      <c r="I71" s="304">
        <v>2</v>
      </c>
      <c r="J71" s="317" t="s">
        <v>76</v>
      </c>
      <c r="K71" s="290"/>
      <c r="L71" s="160"/>
      <c r="M71" s="299"/>
      <c r="N71" s="160"/>
      <c r="O71" s="160"/>
      <c r="P71" s="160"/>
      <c r="Q71" s="299"/>
      <c r="R71" s="160"/>
      <c r="S71" s="160"/>
      <c r="T71" s="211"/>
      <c r="V71" s="40"/>
      <c r="W71" s="40"/>
      <c r="X71" s="40"/>
      <c r="Y71" s="40"/>
      <c r="Z71" s="40"/>
      <c r="AA71" s="40"/>
      <c r="AB71" s="40"/>
      <c r="AC71" s="40"/>
    </row>
    <row r="72" spans="1:29" s="163" customFormat="1" ht="19.5" thickBot="1" thickTop="1">
      <c r="A72" s="318" t="s">
        <v>19</v>
      </c>
      <c r="B72" s="319" t="s">
        <v>23</v>
      </c>
      <c r="C72" s="281">
        <v>54</v>
      </c>
      <c r="D72" s="320" t="s">
        <v>204</v>
      </c>
      <c r="E72" s="218"/>
      <c r="F72" s="321" t="s">
        <v>14</v>
      </c>
      <c r="G72" s="320" t="s">
        <v>205</v>
      </c>
      <c r="H72" s="218"/>
      <c r="I72" s="293">
        <v>1</v>
      </c>
      <c r="J72" s="322" t="s">
        <v>84</v>
      </c>
      <c r="K72" s="323" t="s">
        <v>70</v>
      </c>
      <c r="L72" s="160"/>
      <c r="M72" s="299"/>
      <c r="N72" s="160"/>
      <c r="O72" s="160"/>
      <c r="P72" s="160"/>
      <c r="Q72" s="299"/>
      <c r="R72" s="160"/>
      <c r="S72" s="160"/>
      <c r="T72" s="211"/>
      <c r="V72" s="40"/>
      <c r="W72" s="40"/>
      <c r="X72" s="40"/>
      <c r="Y72" s="40"/>
      <c r="Z72" s="40"/>
      <c r="AA72" s="40"/>
      <c r="AB72" s="40"/>
      <c r="AC72" s="40"/>
    </row>
    <row r="73" spans="1:29" s="163" customFormat="1" ht="19.5" thickBot="1" thickTop="1">
      <c r="A73" s="279" t="s">
        <v>42</v>
      </c>
      <c r="B73" s="301" t="s">
        <v>22</v>
      </c>
      <c r="C73" s="324">
        <v>55</v>
      </c>
      <c r="D73" s="325" t="s">
        <v>206</v>
      </c>
      <c r="E73" s="218"/>
      <c r="F73" s="303" t="s">
        <v>14</v>
      </c>
      <c r="G73" s="325" t="s">
        <v>207</v>
      </c>
      <c r="H73" s="218"/>
      <c r="I73" s="326">
        <v>1</v>
      </c>
      <c r="J73" s="327" t="s">
        <v>70</v>
      </c>
      <c r="K73" s="222"/>
      <c r="L73" s="40"/>
      <c r="M73" s="40"/>
      <c r="N73" s="40"/>
      <c r="O73" s="40"/>
      <c r="P73" s="40"/>
      <c r="Q73" s="40"/>
      <c r="R73" s="40"/>
      <c r="S73" s="40"/>
      <c r="V73" s="40"/>
      <c r="W73" s="40"/>
      <c r="X73" s="40"/>
      <c r="Y73" s="40"/>
      <c r="Z73" s="40"/>
      <c r="AA73" s="40"/>
      <c r="AB73" s="40"/>
      <c r="AC73" s="40"/>
    </row>
  </sheetData>
  <sheetProtection/>
  <mergeCells count="8">
    <mergeCell ref="Q16:T16"/>
    <mergeCell ref="A51:K51"/>
    <mergeCell ref="A1:K1"/>
    <mergeCell ref="A2:K2"/>
    <mergeCell ref="A4:J4"/>
    <mergeCell ref="A16:B17"/>
    <mergeCell ref="C16:K16"/>
    <mergeCell ref="M16:P16"/>
  </mergeCells>
  <printOptions horizontalCentered="1"/>
  <pageMargins left="0.35433070866141736" right="0.35433070866141736" top="0.5905511811023623" bottom="0.5905511811023623" header="0" footer="0"/>
  <pageSetup fitToHeight="1" fitToWidth="1" horizontalDpi="600" verticalDpi="600" orientation="portrait" paperSize="5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zoomScale="91" zoomScaleNormal="91" zoomScalePageLayoutView="0" workbookViewId="0" topLeftCell="A1">
      <selection activeCell="J6" sqref="J6"/>
    </sheetView>
  </sheetViews>
  <sheetFormatPr defaultColWidth="11.421875" defaultRowHeight="12.75"/>
  <cols>
    <col min="1" max="1" width="17.421875" style="40" customWidth="1"/>
    <col min="2" max="2" width="16.7109375" style="40" customWidth="1"/>
    <col min="3" max="3" width="16.8515625" style="40" customWidth="1"/>
    <col min="4" max="4" width="14.8515625" style="40" customWidth="1"/>
    <col min="5" max="5" width="16.28125" style="40" bestFit="1" customWidth="1"/>
    <col min="6" max="6" width="15.8515625" style="40" bestFit="1" customWidth="1"/>
    <col min="7" max="7" width="17.28125" style="40" bestFit="1" customWidth="1"/>
    <col min="8" max="8" width="16.28125" style="40" customWidth="1"/>
    <col min="9" max="9" width="17.28125" style="40" customWidth="1"/>
    <col min="10" max="10" width="17.28125" style="40" bestFit="1" customWidth="1"/>
    <col min="11" max="11" width="18.8515625" style="40" bestFit="1" customWidth="1"/>
    <col min="12" max="12" width="16.421875" style="40" bestFit="1" customWidth="1"/>
    <col min="13" max="16384" width="11.421875" style="40" customWidth="1"/>
  </cols>
  <sheetData>
    <row r="1" spans="1:12" ht="34.5" thickBot="1">
      <c r="A1" s="590" t="s">
        <v>143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</row>
    <row r="2" spans="1:12" ht="27" thickBot="1">
      <c r="A2" s="593" t="s">
        <v>144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5"/>
    </row>
    <row r="3" ht="13.5" thickBot="1"/>
    <row r="4" spans="1:12" ht="13.5" thickBot="1">
      <c r="A4" s="565" t="s">
        <v>0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7"/>
    </row>
    <row r="5" spans="1:12" ht="12.75">
      <c r="A5" s="328">
        <v>1</v>
      </c>
      <c r="B5" s="328">
        <v>2</v>
      </c>
      <c r="C5" s="328">
        <v>3</v>
      </c>
      <c r="D5" s="328">
        <v>4</v>
      </c>
      <c r="E5" s="328">
        <v>5</v>
      </c>
      <c r="F5" s="328">
        <v>6</v>
      </c>
      <c r="G5" s="328">
        <v>7</v>
      </c>
      <c r="H5" s="328">
        <v>8</v>
      </c>
      <c r="I5" s="328">
        <v>9</v>
      </c>
      <c r="J5" s="328">
        <v>10</v>
      </c>
      <c r="K5" s="328">
        <v>11</v>
      </c>
      <c r="L5" s="328">
        <v>12</v>
      </c>
    </row>
    <row r="6" spans="1:12" ht="15">
      <c r="A6" s="329" t="s">
        <v>50</v>
      </c>
      <c r="B6" s="329" t="s">
        <v>62</v>
      </c>
      <c r="C6" s="329" t="s">
        <v>145</v>
      </c>
      <c r="D6" s="329" t="s">
        <v>49</v>
      </c>
      <c r="E6" s="329" t="s">
        <v>44</v>
      </c>
      <c r="F6" s="329" t="s">
        <v>52</v>
      </c>
      <c r="G6" s="329" t="s">
        <v>101</v>
      </c>
      <c r="H6" s="329" t="s">
        <v>45</v>
      </c>
      <c r="I6" s="329" t="s">
        <v>47</v>
      </c>
      <c r="J6" s="330" t="s">
        <v>51</v>
      </c>
      <c r="K6" s="329" t="s">
        <v>48</v>
      </c>
      <c r="L6" s="329" t="s">
        <v>58</v>
      </c>
    </row>
    <row r="7" spans="1:12" ht="12.75">
      <c r="A7" s="331" t="s">
        <v>146</v>
      </c>
      <c r="B7" s="331" t="s">
        <v>147</v>
      </c>
      <c r="C7" s="331" t="s">
        <v>59</v>
      </c>
      <c r="D7" s="331" t="s">
        <v>46</v>
      </c>
      <c r="E7" s="331" t="s">
        <v>65</v>
      </c>
      <c r="F7" s="331" t="s">
        <v>148</v>
      </c>
      <c r="G7" s="331" t="s">
        <v>54</v>
      </c>
      <c r="H7" s="331" t="s">
        <v>53</v>
      </c>
      <c r="I7" s="331" t="s">
        <v>56</v>
      </c>
      <c r="J7" s="331" t="s">
        <v>109</v>
      </c>
      <c r="K7" s="332" t="s">
        <v>57</v>
      </c>
      <c r="L7" s="332" t="s">
        <v>102</v>
      </c>
    </row>
    <row r="8" spans="1:12" ht="12.75">
      <c r="A8" s="333" t="s">
        <v>106</v>
      </c>
      <c r="B8" s="333" t="s">
        <v>55</v>
      </c>
      <c r="C8" s="333" t="s">
        <v>149</v>
      </c>
      <c r="D8" s="333" t="s">
        <v>64</v>
      </c>
      <c r="E8" s="334" t="s">
        <v>150</v>
      </c>
      <c r="F8" s="331" t="s">
        <v>105</v>
      </c>
      <c r="G8" s="333" t="s">
        <v>151</v>
      </c>
      <c r="H8" s="333" t="s">
        <v>152</v>
      </c>
      <c r="I8" s="335" t="s">
        <v>153</v>
      </c>
      <c r="J8" s="333" t="s">
        <v>103</v>
      </c>
      <c r="K8" s="332" t="s">
        <v>60</v>
      </c>
      <c r="L8" s="332" t="s">
        <v>63</v>
      </c>
    </row>
    <row r="9" spans="10:12" ht="12.75">
      <c r="J9" s="332" t="s">
        <v>154</v>
      </c>
      <c r="K9" s="332" t="s">
        <v>108</v>
      </c>
      <c r="L9" s="332" t="s">
        <v>155</v>
      </c>
    </row>
    <row r="10" spans="1:12" ht="12.75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ht="13.5" thickBot="1"/>
    <row r="12" spans="1:12" ht="21" thickBot="1">
      <c r="A12" s="596" t="s">
        <v>86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8"/>
    </row>
    <row r="14" ht="15.75">
      <c r="A14" s="337" t="s">
        <v>156</v>
      </c>
    </row>
    <row r="15" ht="13.5" thickBot="1"/>
    <row r="16" spans="5:8" ht="19.5" thickBot="1">
      <c r="E16" s="338" t="s">
        <v>157</v>
      </c>
      <c r="F16" s="339" t="s">
        <v>158</v>
      </c>
      <c r="G16" s="339" t="s">
        <v>159</v>
      </c>
      <c r="H16" s="340" t="s">
        <v>160</v>
      </c>
    </row>
    <row r="17" spans="5:8" ht="12.75">
      <c r="E17" s="341" t="s">
        <v>30</v>
      </c>
      <c r="F17" s="341" t="s">
        <v>31</v>
      </c>
      <c r="G17" s="341" t="s">
        <v>32</v>
      </c>
      <c r="H17" s="341" t="s">
        <v>33</v>
      </c>
    </row>
    <row r="18" spans="2:8" ht="12.75">
      <c r="B18" s="40" t="s">
        <v>43</v>
      </c>
      <c r="E18" s="335" t="s">
        <v>26</v>
      </c>
      <c r="F18" s="335" t="s">
        <v>27</v>
      </c>
      <c r="G18" s="335" t="s">
        <v>28</v>
      </c>
      <c r="H18" s="335" t="s">
        <v>29</v>
      </c>
    </row>
    <row r="19" spans="5:8" ht="12.75">
      <c r="E19" s="335" t="s">
        <v>85</v>
      </c>
      <c r="F19" s="335" t="s">
        <v>161</v>
      </c>
      <c r="G19" s="335" t="s">
        <v>162</v>
      </c>
      <c r="H19" s="335" t="s">
        <v>35</v>
      </c>
    </row>
    <row r="20" ht="13.5" thickBot="1"/>
    <row r="21" spans="1:12" ht="21" thickBot="1">
      <c r="A21" s="596" t="s">
        <v>92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8"/>
    </row>
    <row r="23" ht="15.75">
      <c r="A23" s="337" t="s">
        <v>163</v>
      </c>
    </row>
    <row r="24" ht="13.5" thickBot="1"/>
    <row r="25" spans="3:10" ht="19.5" thickBot="1">
      <c r="C25" s="338" t="s">
        <v>164</v>
      </c>
      <c r="D25" s="339" t="s">
        <v>165</v>
      </c>
      <c r="E25" s="339" t="s">
        <v>166</v>
      </c>
      <c r="F25" s="340" t="s">
        <v>167</v>
      </c>
      <c r="G25" s="338" t="s">
        <v>168</v>
      </c>
      <c r="H25" s="339" t="s">
        <v>169</v>
      </c>
      <c r="I25" s="339" t="s">
        <v>170</v>
      </c>
      <c r="J25" s="340" t="s">
        <v>171</v>
      </c>
    </row>
    <row r="26" spans="3:10" ht="12.75">
      <c r="C26" s="342">
        <v>1</v>
      </c>
      <c r="D26" s="342">
        <v>2</v>
      </c>
      <c r="E26" s="342">
        <v>3</v>
      </c>
      <c r="F26" s="342">
        <v>4</v>
      </c>
      <c r="G26" s="342">
        <v>5</v>
      </c>
      <c r="H26" s="342">
        <v>6</v>
      </c>
      <c r="I26" s="342">
        <v>7</v>
      </c>
      <c r="J26" s="342">
        <v>8</v>
      </c>
    </row>
    <row r="27" spans="3:10" ht="18.75" customHeight="1">
      <c r="C27" s="343" t="s">
        <v>66</v>
      </c>
      <c r="D27" s="343" t="s">
        <v>67</v>
      </c>
      <c r="E27" s="343" t="s">
        <v>68</v>
      </c>
      <c r="F27" s="343" t="s">
        <v>87</v>
      </c>
      <c r="G27" s="343" t="s">
        <v>88</v>
      </c>
      <c r="H27" s="343" t="s">
        <v>89</v>
      </c>
      <c r="I27" s="343" t="s">
        <v>90</v>
      </c>
      <c r="J27" s="343" t="s">
        <v>91</v>
      </c>
    </row>
  </sheetData>
  <sheetProtection/>
  <mergeCells count="5">
    <mergeCell ref="A1:L1"/>
    <mergeCell ref="A2:L2"/>
    <mergeCell ref="A4:L4"/>
    <mergeCell ref="A12:L12"/>
    <mergeCell ref="A21:L21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68" r:id="rId2"/>
  <headerFooter alignWithMargins="0">
    <oddHeader>&amp;C&amp;"Arial,Negrita"&amp;16UNION DE RUGBY DE BUENOS AIRES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83"/>
  <sheetViews>
    <sheetView tabSelected="1" zoomScale="84" zoomScaleNormal="84" zoomScalePageLayoutView="0" workbookViewId="0" topLeftCell="A1">
      <pane ySplit="9" topLeftCell="A61" activePane="bottomLeft" state="frozen"/>
      <selection pane="topLeft" activeCell="J6" sqref="J6"/>
      <selection pane="bottomLeft" activeCell="G76" sqref="G76"/>
    </sheetView>
  </sheetViews>
  <sheetFormatPr defaultColWidth="11.421875" defaultRowHeight="12.75"/>
  <cols>
    <col min="1" max="1" width="4.7109375" style="40" customWidth="1"/>
    <col min="2" max="2" width="4.140625" style="40" customWidth="1"/>
    <col min="3" max="3" width="4.57421875" style="40" customWidth="1"/>
    <col min="4" max="4" width="25.8515625" style="40" customWidth="1"/>
    <col min="5" max="5" width="11.28125" style="40" customWidth="1"/>
    <col min="6" max="6" width="4.421875" style="40" customWidth="1"/>
    <col min="7" max="7" width="26.8515625" style="40" bestFit="1" customWidth="1"/>
    <col min="8" max="8" width="11.140625" style="40" customWidth="1"/>
    <col min="9" max="9" width="10.00390625" style="40" customWidth="1"/>
    <col min="10" max="10" width="10.57421875" style="40" customWidth="1"/>
    <col min="11" max="11" width="16.421875" style="40" customWidth="1"/>
    <col min="12" max="12" width="9.7109375" style="40" customWidth="1"/>
    <col min="13" max="16384" width="11.421875" style="40" customWidth="1"/>
  </cols>
  <sheetData>
    <row r="1" spans="1:12" ht="27" thickBot="1">
      <c r="A1" s="626" t="s">
        <v>143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</row>
    <row r="2" spans="1:12" ht="24" thickBot="1">
      <c r="A2" s="629" t="s">
        <v>144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1"/>
    </row>
    <row r="3" ht="12.75" hidden="1"/>
    <row r="4" spans="1:12" ht="13.5" hidden="1" thickBot="1">
      <c r="A4" s="565" t="s">
        <v>0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7"/>
    </row>
    <row r="5" spans="1:12" ht="12.75" hidden="1">
      <c r="A5" s="344">
        <v>1</v>
      </c>
      <c r="B5" s="344">
        <v>2</v>
      </c>
      <c r="C5" s="344">
        <v>3</v>
      </c>
      <c r="D5" s="344">
        <v>4</v>
      </c>
      <c r="E5" s="345"/>
      <c r="F5" s="344">
        <v>5</v>
      </c>
      <c r="G5" s="344">
        <v>6</v>
      </c>
      <c r="H5" s="328">
        <v>7</v>
      </c>
      <c r="I5" s="328">
        <v>8</v>
      </c>
      <c r="J5" s="328">
        <v>9</v>
      </c>
      <c r="K5" s="328">
        <v>10</v>
      </c>
      <c r="L5" s="328">
        <v>11</v>
      </c>
    </row>
    <row r="6" spans="1:13" ht="15" hidden="1">
      <c r="A6" s="329" t="s">
        <v>50</v>
      </c>
      <c r="B6" s="329" t="s">
        <v>62</v>
      </c>
      <c r="C6" s="329" t="s">
        <v>145</v>
      </c>
      <c r="D6" s="329" t="s">
        <v>49</v>
      </c>
      <c r="E6" s="346"/>
      <c r="F6" s="333" t="s">
        <v>44</v>
      </c>
      <c r="G6" s="333" t="s">
        <v>52</v>
      </c>
      <c r="H6" s="333" t="s">
        <v>101</v>
      </c>
      <c r="I6" s="333" t="s">
        <v>45</v>
      </c>
      <c r="J6" s="333" t="s">
        <v>47</v>
      </c>
      <c r="K6" s="333" t="s">
        <v>51</v>
      </c>
      <c r="L6" s="347" t="s">
        <v>48</v>
      </c>
      <c r="M6" s="347" t="s">
        <v>58</v>
      </c>
    </row>
    <row r="7" spans="1:13" ht="12.75" hidden="1">
      <c r="A7" s="331" t="s">
        <v>146</v>
      </c>
      <c r="B7" s="331" t="s">
        <v>147</v>
      </c>
      <c r="C7" s="331" t="s">
        <v>59</v>
      </c>
      <c r="D7" s="331" t="s">
        <v>46</v>
      </c>
      <c r="E7" s="346"/>
      <c r="F7" s="331" t="s">
        <v>65</v>
      </c>
      <c r="G7" s="331" t="s">
        <v>148</v>
      </c>
      <c r="H7" s="331" t="s">
        <v>54</v>
      </c>
      <c r="I7" s="331" t="s">
        <v>53</v>
      </c>
      <c r="J7" s="331" t="s">
        <v>56</v>
      </c>
      <c r="K7" s="331" t="s">
        <v>109</v>
      </c>
      <c r="L7" s="347" t="s">
        <v>57</v>
      </c>
      <c r="M7" s="347" t="s">
        <v>102</v>
      </c>
    </row>
    <row r="8" spans="1:13" ht="12.75" hidden="1">
      <c r="A8" s="333" t="s">
        <v>106</v>
      </c>
      <c r="B8" s="333" t="s">
        <v>55</v>
      </c>
      <c r="C8" s="333" t="s">
        <v>149</v>
      </c>
      <c r="D8" s="333" t="s">
        <v>64</v>
      </c>
      <c r="E8" s="346"/>
      <c r="F8" s="334" t="s">
        <v>150</v>
      </c>
      <c r="G8" s="331" t="s">
        <v>105</v>
      </c>
      <c r="H8" s="331" t="s">
        <v>151</v>
      </c>
      <c r="I8" s="333" t="s">
        <v>152</v>
      </c>
      <c r="J8" s="333" t="s">
        <v>153</v>
      </c>
      <c r="K8" s="333" t="s">
        <v>103</v>
      </c>
      <c r="L8" s="347" t="s">
        <v>60</v>
      </c>
      <c r="M8" s="347" t="s">
        <v>63</v>
      </c>
    </row>
    <row r="9" spans="11:13" ht="12.75" hidden="1">
      <c r="K9" s="348" t="s">
        <v>154</v>
      </c>
      <c r="L9" s="348" t="s">
        <v>108</v>
      </c>
      <c r="M9" s="349" t="s">
        <v>155</v>
      </c>
    </row>
    <row r="10" ht="12.75" hidden="1"/>
    <row r="11" ht="13.5" thickBot="1"/>
    <row r="12" spans="3:12" ht="21" thickBot="1">
      <c r="C12" s="632" t="s">
        <v>172</v>
      </c>
      <c r="D12" s="633"/>
      <c r="E12" s="633"/>
      <c r="F12" s="633"/>
      <c r="G12" s="633"/>
      <c r="H12" s="633"/>
      <c r="I12" s="633"/>
      <c r="J12" s="633"/>
      <c r="K12" s="633"/>
      <c r="L12" s="634"/>
    </row>
    <row r="13" spans="1:12" ht="15.75" thickBot="1">
      <c r="A13" s="571" t="s">
        <v>9</v>
      </c>
      <c r="B13" s="635"/>
      <c r="C13" s="350" t="s">
        <v>12</v>
      </c>
      <c r="D13" s="350" t="s">
        <v>173</v>
      </c>
      <c r="E13" s="351" t="s">
        <v>71</v>
      </c>
      <c r="F13" s="350" t="s">
        <v>14</v>
      </c>
      <c r="G13" s="350" t="s">
        <v>173</v>
      </c>
      <c r="H13" s="352" t="s">
        <v>71</v>
      </c>
      <c r="I13" s="353" t="s">
        <v>72</v>
      </c>
      <c r="J13" s="354" t="s">
        <v>174</v>
      </c>
      <c r="K13" s="636" t="s">
        <v>74</v>
      </c>
      <c r="L13" s="637"/>
    </row>
    <row r="14" spans="1:12" ht="21.75" thickBot="1" thickTop="1">
      <c r="A14" s="355">
        <v>10</v>
      </c>
      <c r="B14" s="356" t="s">
        <v>15</v>
      </c>
      <c r="C14" s="357">
        <v>1</v>
      </c>
      <c r="D14" s="358" t="str">
        <f>+A7</f>
        <v>San Andres A</v>
      </c>
      <c r="E14" s="359"/>
      <c r="F14" s="360" t="s">
        <v>14</v>
      </c>
      <c r="G14" s="361" t="str">
        <f>+A8</f>
        <v>Virreyes A</v>
      </c>
      <c r="H14" s="359"/>
      <c r="I14" s="362">
        <v>1</v>
      </c>
      <c r="J14" s="363">
        <v>1</v>
      </c>
      <c r="K14" s="609"/>
      <c r="L14" s="610"/>
    </row>
    <row r="15" spans="1:12" ht="21.75" thickBot="1" thickTop="1">
      <c r="A15" s="364">
        <v>10</v>
      </c>
      <c r="B15" s="365" t="s">
        <v>15</v>
      </c>
      <c r="C15" s="357">
        <v>2</v>
      </c>
      <c r="D15" s="366" t="str">
        <f>+F7</f>
        <v>Los Matreros A</v>
      </c>
      <c r="E15" s="359"/>
      <c r="F15" s="367" t="s">
        <v>14</v>
      </c>
      <c r="G15" s="368" t="str">
        <f>+F8</f>
        <v>Newman B</v>
      </c>
      <c r="H15" s="359"/>
      <c r="I15" s="362">
        <v>2</v>
      </c>
      <c r="J15" s="363">
        <v>5</v>
      </c>
      <c r="K15" s="609"/>
      <c r="L15" s="610"/>
    </row>
    <row r="16" spans="1:12" ht="21.75" thickBot="1" thickTop="1">
      <c r="A16" s="364">
        <v>10</v>
      </c>
      <c r="B16" s="365" t="s">
        <v>15</v>
      </c>
      <c r="C16" s="357">
        <v>3</v>
      </c>
      <c r="D16" s="366" t="str">
        <f>+J6</f>
        <v>Buenos Aires A</v>
      </c>
      <c r="E16" s="359"/>
      <c r="F16" s="367" t="s">
        <v>14</v>
      </c>
      <c r="G16" s="368" t="str">
        <f>+J8</f>
        <v>SIC B</v>
      </c>
      <c r="H16" s="359"/>
      <c r="I16" s="362">
        <v>3</v>
      </c>
      <c r="J16" s="363">
        <v>9</v>
      </c>
      <c r="K16" s="609"/>
      <c r="L16" s="610"/>
    </row>
    <row r="17" spans="1:12" ht="21.75" thickBot="1" thickTop="1">
      <c r="A17" s="369">
        <v>10</v>
      </c>
      <c r="B17" s="370" t="s">
        <v>15</v>
      </c>
      <c r="C17" s="357">
        <v>4</v>
      </c>
      <c r="D17" s="371" t="str">
        <f>+G7</f>
        <v>Delta A</v>
      </c>
      <c r="E17" s="359"/>
      <c r="F17" s="372" t="s">
        <v>14</v>
      </c>
      <c r="G17" s="373" t="str">
        <f>+G8</f>
        <v>Liceo Militar A</v>
      </c>
      <c r="H17" s="359"/>
      <c r="I17" s="362">
        <v>4</v>
      </c>
      <c r="J17" s="363">
        <v>6</v>
      </c>
      <c r="K17" s="624"/>
      <c r="L17" s="625"/>
    </row>
    <row r="18" spans="1:12" ht="21.75" thickBot="1" thickTop="1">
      <c r="A18" s="374">
        <v>10</v>
      </c>
      <c r="B18" s="375" t="s">
        <v>20</v>
      </c>
      <c r="C18" s="357">
        <v>5</v>
      </c>
      <c r="D18" s="376" t="str">
        <f>+B6</f>
        <v>San Cirano A</v>
      </c>
      <c r="E18" s="359"/>
      <c r="F18" s="377" t="s">
        <v>14</v>
      </c>
      <c r="G18" s="378" t="str">
        <f>+B8</f>
        <v>Mariano Moreno A</v>
      </c>
      <c r="H18" s="359"/>
      <c r="I18" s="362">
        <v>1</v>
      </c>
      <c r="J18" s="363">
        <v>2</v>
      </c>
      <c r="K18" s="609"/>
      <c r="L18" s="610"/>
    </row>
    <row r="19" spans="1:12" ht="21.75" thickBot="1" thickTop="1">
      <c r="A19" s="364">
        <v>10</v>
      </c>
      <c r="B19" s="365" t="s">
        <v>20</v>
      </c>
      <c r="C19" s="357">
        <v>6</v>
      </c>
      <c r="D19" s="379" t="str">
        <f>+H6</f>
        <v>SIC A</v>
      </c>
      <c r="E19" s="359"/>
      <c r="F19" s="380" t="s">
        <v>14</v>
      </c>
      <c r="G19" s="381" t="str">
        <f>H8</f>
        <v>Hurling A</v>
      </c>
      <c r="H19" s="359"/>
      <c r="I19" s="362">
        <v>2</v>
      </c>
      <c r="J19" s="363">
        <v>7</v>
      </c>
      <c r="K19" s="609"/>
      <c r="L19" s="610"/>
    </row>
    <row r="20" spans="1:12" ht="21.75" thickBot="1" thickTop="1">
      <c r="A20" s="364">
        <v>10</v>
      </c>
      <c r="B20" s="365" t="s">
        <v>20</v>
      </c>
      <c r="C20" s="357">
        <v>7</v>
      </c>
      <c r="D20" s="366" t="str">
        <f>+C6</f>
        <v>A.D. Francesa A</v>
      </c>
      <c r="E20" s="359"/>
      <c r="F20" s="367" t="s">
        <v>14</v>
      </c>
      <c r="G20" s="368" t="str">
        <f>+C8</f>
        <v>San Patricio A</v>
      </c>
      <c r="H20" s="359"/>
      <c r="I20" s="362">
        <v>3</v>
      </c>
      <c r="J20" s="363">
        <v>3</v>
      </c>
      <c r="K20" s="609"/>
      <c r="L20" s="610"/>
    </row>
    <row r="21" spans="1:12" ht="21.75" thickBot="1" thickTop="1">
      <c r="A21" s="364">
        <v>10</v>
      </c>
      <c r="B21" s="365" t="s">
        <v>20</v>
      </c>
      <c r="C21" s="357">
        <v>8</v>
      </c>
      <c r="D21" s="368" t="str">
        <f>+K7</f>
        <v>Hindu A</v>
      </c>
      <c r="E21" s="359"/>
      <c r="F21" s="367" t="s">
        <v>14</v>
      </c>
      <c r="G21" s="368" t="str">
        <f>+K8</f>
        <v>Bco Hipotecario A</v>
      </c>
      <c r="H21" s="359"/>
      <c r="I21" s="362">
        <v>4</v>
      </c>
      <c r="J21" s="363">
        <v>10</v>
      </c>
      <c r="K21" s="609"/>
      <c r="L21" s="610"/>
    </row>
    <row r="22" spans="1:12" ht="21.75" thickBot="1" thickTop="1">
      <c r="A22" s="382">
        <v>10</v>
      </c>
      <c r="B22" s="383" t="s">
        <v>20</v>
      </c>
      <c r="C22" s="180">
        <v>9</v>
      </c>
      <c r="D22" s="384" t="str">
        <f>K6</f>
        <v>Belgrano A</v>
      </c>
      <c r="E22" s="359"/>
      <c r="F22" s="385" t="s">
        <v>14</v>
      </c>
      <c r="G22" s="384" t="str">
        <f>K9</f>
        <v>Manuel Belgrano A</v>
      </c>
      <c r="H22" s="386"/>
      <c r="I22" s="387">
        <v>5</v>
      </c>
      <c r="J22" s="388">
        <v>10</v>
      </c>
      <c r="K22" s="389"/>
      <c r="L22" s="390"/>
    </row>
    <row r="23" spans="1:12" ht="21.75" thickBot="1" thickTop="1">
      <c r="A23" s="374">
        <v>10</v>
      </c>
      <c r="B23" s="375" t="s">
        <v>21</v>
      </c>
      <c r="C23" s="357">
        <v>10</v>
      </c>
      <c r="D23" s="378" t="str">
        <f>+L6</f>
        <v>San Luis A</v>
      </c>
      <c r="E23" s="359"/>
      <c r="F23" s="391" t="s">
        <v>14</v>
      </c>
      <c r="G23" s="378" t="str">
        <f>+L8</f>
        <v>Liceo Naval A</v>
      </c>
      <c r="H23" s="386"/>
      <c r="I23" s="362">
        <v>1</v>
      </c>
      <c r="J23" s="363">
        <v>11</v>
      </c>
      <c r="K23" s="609"/>
      <c r="L23" s="610"/>
    </row>
    <row r="24" spans="1:12" ht="21.75" thickBot="1" thickTop="1">
      <c r="A24" s="392">
        <v>10</v>
      </c>
      <c r="B24" s="393" t="s">
        <v>21</v>
      </c>
      <c r="C24" s="357">
        <v>11</v>
      </c>
      <c r="D24" s="366" t="str">
        <f>L7</f>
        <v>Pucara A</v>
      </c>
      <c r="E24" s="386"/>
      <c r="F24" s="394" t="s">
        <v>14</v>
      </c>
      <c r="G24" s="368" t="str">
        <f>L9</f>
        <v>C.U. de Quilmes A</v>
      </c>
      <c r="H24" s="386"/>
      <c r="I24" s="362">
        <v>2</v>
      </c>
      <c r="J24" s="363">
        <v>11</v>
      </c>
      <c r="K24" s="609"/>
      <c r="L24" s="610"/>
    </row>
    <row r="25" spans="1:12" ht="21.75" thickBot="1" thickTop="1">
      <c r="A25" s="364">
        <v>10</v>
      </c>
      <c r="B25" s="365" t="s">
        <v>21</v>
      </c>
      <c r="C25" s="357">
        <v>12</v>
      </c>
      <c r="D25" s="366" t="str">
        <f>+D7</f>
        <v>Pueyrredon A</v>
      </c>
      <c r="E25" s="386"/>
      <c r="F25" s="367" t="s">
        <v>14</v>
      </c>
      <c r="G25" s="368" t="str">
        <f>+D8</f>
        <v>Banco Nacion A</v>
      </c>
      <c r="H25" s="386"/>
      <c r="I25" s="362">
        <v>3</v>
      </c>
      <c r="J25" s="363">
        <v>4</v>
      </c>
      <c r="K25" s="609"/>
      <c r="L25" s="610"/>
    </row>
    <row r="26" spans="1:12" ht="21.75" thickBot="1" thickTop="1">
      <c r="A26" s="395">
        <v>10</v>
      </c>
      <c r="B26" s="396" t="s">
        <v>21</v>
      </c>
      <c r="C26" s="397">
        <v>13</v>
      </c>
      <c r="D26" s="398" t="str">
        <f>+I7</f>
        <v>San Albano A</v>
      </c>
      <c r="E26" s="359"/>
      <c r="F26" s="399" t="s">
        <v>14</v>
      </c>
      <c r="G26" s="400" t="str">
        <f>+I8</f>
        <v>CASA de Padua A</v>
      </c>
      <c r="H26" s="359"/>
      <c r="I26" s="401">
        <v>4</v>
      </c>
      <c r="J26" s="402">
        <v>8</v>
      </c>
      <c r="K26" s="403"/>
      <c r="L26" s="404"/>
    </row>
    <row r="27" spans="1:12" ht="21.75" thickBot="1" thickTop="1">
      <c r="A27" s="374">
        <v>11</v>
      </c>
      <c r="B27" s="375" t="s">
        <v>15</v>
      </c>
      <c r="C27" s="405">
        <v>14</v>
      </c>
      <c r="D27" s="406" t="str">
        <f>M7</f>
        <v>Regatas B Vista A</v>
      </c>
      <c r="E27" s="386"/>
      <c r="F27" s="391" t="s">
        <v>14</v>
      </c>
      <c r="G27" s="407" t="str">
        <f>M9</f>
        <v>Lanus A</v>
      </c>
      <c r="H27" s="386"/>
      <c r="I27" s="408">
        <v>1</v>
      </c>
      <c r="J27" s="409">
        <v>12</v>
      </c>
      <c r="K27" s="410"/>
      <c r="L27" s="411"/>
    </row>
    <row r="28" spans="1:12" ht="21.75" thickBot="1" thickTop="1">
      <c r="A28" s="364">
        <v>11</v>
      </c>
      <c r="B28" s="365" t="s">
        <v>15</v>
      </c>
      <c r="C28" s="357">
        <v>15</v>
      </c>
      <c r="D28" s="366" t="str">
        <f>M6</f>
        <v>G y Esgrima A</v>
      </c>
      <c r="E28" s="359"/>
      <c r="F28" s="394" t="s">
        <v>14</v>
      </c>
      <c r="G28" s="368" t="str">
        <f>M8</f>
        <v>Don Bosco A</v>
      </c>
      <c r="H28" s="359"/>
      <c r="I28" s="362">
        <v>2</v>
      </c>
      <c r="J28" s="363">
        <v>12</v>
      </c>
      <c r="K28" s="412"/>
      <c r="L28" s="413"/>
    </row>
    <row r="29" spans="1:12" ht="21.75" thickBot="1" thickTop="1">
      <c r="A29" s="364">
        <v>11</v>
      </c>
      <c r="B29" s="365" t="s">
        <v>15</v>
      </c>
      <c r="C29" s="357">
        <v>16</v>
      </c>
      <c r="D29" s="366" t="str">
        <f>+A6</f>
        <v>CUBA A</v>
      </c>
      <c r="E29" s="359"/>
      <c r="F29" s="367" t="s">
        <v>14</v>
      </c>
      <c r="G29" s="368" t="str">
        <f>+A8</f>
        <v>Virreyes A</v>
      </c>
      <c r="H29" s="359"/>
      <c r="I29" s="362">
        <v>3</v>
      </c>
      <c r="J29" s="414">
        <v>1</v>
      </c>
      <c r="K29" s="624"/>
      <c r="L29" s="625"/>
    </row>
    <row r="30" spans="1:12" ht="21.75" thickBot="1" thickTop="1">
      <c r="A30" s="369">
        <v>11</v>
      </c>
      <c r="B30" s="370" t="s">
        <v>15</v>
      </c>
      <c r="C30" s="357">
        <v>17</v>
      </c>
      <c r="D30" s="371" t="str">
        <f>+F6</f>
        <v>Alumni A</v>
      </c>
      <c r="E30" s="359"/>
      <c r="F30" s="372" t="s">
        <v>14</v>
      </c>
      <c r="G30" s="373" t="str">
        <f>+F8</f>
        <v>Newman B</v>
      </c>
      <c r="H30" s="359"/>
      <c r="I30" s="362">
        <v>4</v>
      </c>
      <c r="J30" s="414">
        <v>5</v>
      </c>
      <c r="K30" s="624"/>
      <c r="L30" s="625"/>
    </row>
    <row r="31" spans="1:12" ht="21.75" thickBot="1" thickTop="1">
      <c r="A31" s="374">
        <v>11</v>
      </c>
      <c r="B31" s="375" t="s">
        <v>20</v>
      </c>
      <c r="C31" s="357">
        <v>18</v>
      </c>
      <c r="D31" s="376" t="str">
        <f>+J6</f>
        <v>Buenos Aires A</v>
      </c>
      <c r="E31" s="359"/>
      <c r="F31" s="377" t="s">
        <v>14</v>
      </c>
      <c r="G31" s="378" t="str">
        <f>+J7</f>
        <v>La Plata A</v>
      </c>
      <c r="H31" s="359"/>
      <c r="I31" s="362">
        <v>1</v>
      </c>
      <c r="J31" s="414">
        <v>9</v>
      </c>
      <c r="K31" s="624"/>
      <c r="L31" s="625"/>
    </row>
    <row r="32" spans="1:12" ht="21.75" thickBot="1" thickTop="1">
      <c r="A32" s="364">
        <v>11</v>
      </c>
      <c r="B32" s="365" t="s">
        <v>20</v>
      </c>
      <c r="C32" s="357">
        <v>19</v>
      </c>
      <c r="D32" s="366" t="str">
        <f>+G6</f>
        <v>Champagnat A</v>
      </c>
      <c r="E32" s="359"/>
      <c r="F32" s="394" t="s">
        <v>14</v>
      </c>
      <c r="G32" s="368" t="str">
        <f>+G7</f>
        <v>Delta A</v>
      </c>
      <c r="H32" s="359"/>
      <c r="I32" s="362">
        <v>2</v>
      </c>
      <c r="J32" s="414">
        <v>6</v>
      </c>
      <c r="K32" s="609"/>
      <c r="L32" s="610"/>
    </row>
    <row r="33" spans="1:12" ht="21.75" thickBot="1" thickTop="1">
      <c r="A33" s="364">
        <v>11</v>
      </c>
      <c r="B33" s="365" t="s">
        <v>20</v>
      </c>
      <c r="C33" s="357">
        <v>20</v>
      </c>
      <c r="D33" s="366" t="str">
        <f>+B6</f>
        <v>San Cirano A</v>
      </c>
      <c r="E33" s="359"/>
      <c r="F33" s="367" t="s">
        <v>14</v>
      </c>
      <c r="G33" s="368" t="str">
        <f>+B7</f>
        <v>Argentino A</v>
      </c>
      <c r="H33" s="359"/>
      <c r="I33" s="362">
        <v>3</v>
      </c>
      <c r="J33" s="414">
        <v>2</v>
      </c>
      <c r="K33" s="609"/>
      <c r="L33" s="610"/>
    </row>
    <row r="34" spans="1:12" ht="21.75" thickBot="1" thickTop="1">
      <c r="A34" s="369">
        <v>11</v>
      </c>
      <c r="B34" s="370" t="s">
        <v>20</v>
      </c>
      <c r="C34" s="357">
        <v>21</v>
      </c>
      <c r="D34" s="371" t="str">
        <f>+H6</f>
        <v>SIC A</v>
      </c>
      <c r="E34" s="359"/>
      <c r="F34" s="415" t="s">
        <v>14</v>
      </c>
      <c r="G34" s="373" t="str">
        <f>+H7</f>
        <v>Los Tilos A</v>
      </c>
      <c r="H34" s="359"/>
      <c r="I34" s="362">
        <v>4</v>
      </c>
      <c r="J34" s="414">
        <v>7</v>
      </c>
      <c r="K34" s="609"/>
      <c r="L34" s="610"/>
    </row>
    <row r="35" spans="1:12" ht="21.75" thickBot="1" thickTop="1">
      <c r="A35" s="374">
        <v>11</v>
      </c>
      <c r="B35" s="375" t="s">
        <v>21</v>
      </c>
      <c r="C35" s="357">
        <v>22</v>
      </c>
      <c r="D35" s="376" t="str">
        <f>+C6</f>
        <v>A.D. Francesa A</v>
      </c>
      <c r="E35" s="359"/>
      <c r="F35" s="377" t="s">
        <v>14</v>
      </c>
      <c r="G35" s="378" t="str">
        <f>+C7</f>
        <v>Lomas A</v>
      </c>
      <c r="H35" s="359"/>
      <c r="I35" s="362">
        <v>2</v>
      </c>
      <c r="J35" s="414">
        <v>3</v>
      </c>
      <c r="K35" s="609"/>
      <c r="L35" s="610"/>
    </row>
    <row r="36" spans="1:12" ht="21.75" thickBot="1" thickTop="1">
      <c r="A36" s="416">
        <v>11</v>
      </c>
      <c r="B36" s="417" t="s">
        <v>21</v>
      </c>
      <c r="C36" s="180">
        <v>23</v>
      </c>
      <c r="D36" s="418" t="str">
        <f>+K6</f>
        <v>Belgrano A</v>
      </c>
      <c r="E36" s="359"/>
      <c r="F36" s="419" t="s">
        <v>14</v>
      </c>
      <c r="G36" s="420" t="str">
        <f>+K7</f>
        <v>Hindu A</v>
      </c>
      <c r="H36" s="359"/>
      <c r="I36" s="387">
        <v>1</v>
      </c>
      <c r="J36" s="388">
        <v>10</v>
      </c>
      <c r="K36" s="618"/>
      <c r="L36" s="619"/>
    </row>
    <row r="37" spans="1:12" ht="21.75" thickBot="1" thickTop="1">
      <c r="A37" s="364">
        <v>11</v>
      </c>
      <c r="B37" s="365" t="s">
        <v>21</v>
      </c>
      <c r="C37" s="357">
        <v>24</v>
      </c>
      <c r="D37" s="366" t="str">
        <f>K8</f>
        <v>Bco Hipotecario A</v>
      </c>
      <c r="E37" s="359"/>
      <c r="F37" s="394" t="s">
        <v>14</v>
      </c>
      <c r="G37" s="368" t="str">
        <f>K9</f>
        <v>Manuel Belgrano A</v>
      </c>
      <c r="H37" s="359"/>
      <c r="I37" s="362">
        <v>5</v>
      </c>
      <c r="J37" s="414">
        <v>10</v>
      </c>
      <c r="K37" s="412"/>
      <c r="L37" s="413"/>
    </row>
    <row r="38" spans="1:12" ht="21.75" thickBot="1" thickTop="1">
      <c r="A38" s="364">
        <v>11</v>
      </c>
      <c r="B38" s="365" t="s">
        <v>21</v>
      </c>
      <c r="C38" s="357">
        <v>25</v>
      </c>
      <c r="D38" s="366" t="str">
        <f>+L7</f>
        <v>Pucara A</v>
      </c>
      <c r="E38" s="359"/>
      <c r="F38" s="394" t="s">
        <v>14</v>
      </c>
      <c r="G38" s="368" t="str">
        <f>+L8</f>
        <v>Liceo Naval A</v>
      </c>
      <c r="H38" s="359"/>
      <c r="I38" s="362">
        <v>3</v>
      </c>
      <c r="J38" s="414">
        <v>11</v>
      </c>
      <c r="K38" s="609"/>
      <c r="L38" s="610"/>
    </row>
    <row r="39" spans="1:12" ht="21.75" thickBot="1" thickTop="1">
      <c r="A39" s="421">
        <v>11</v>
      </c>
      <c r="B39" s="396" t="s">
        <v>21</v>
      </c>
      <c r="C39" s="397">
        <v>26</v>
      </c>
      <c r="D39" s="400" t="str">
        <f>L6</f>
        <v>San Luis A</v>
      </c>
      <c r="E39" s="359"/>
      <c r="F39" s="422" t="s">
        <v>14</v>
      </c>
      <c r="G39" s="400" t="str">
        <f>L9</f>
        <v>C.U. de Quilmes A</v>
      </c>
      <c r="H39" s="359"/>
      <c r="I39" s="401">
        <v>4</v>
      </c>
      <c r="J39" s="423">
        <v>11</v>
      </c>
      <c r="K39" s="622"/>
      <c r="L39" s="623"/>
    </row>
    <row r="40" spans="1:12" ht="21.75" thickBot="1" thickTop="1">
      <c r="A40" s="374">
        <v>12</v>
      </c>
      <c r="B40" s="375" t="s">
        <v>15</v>
      </c>
      <c r="C40" s="405">
        <v>27</v>
      </c>
      <c r="D40" s="376" t="str">
        <f>+D6</f>
        <v>Newman A</v>
      </c>
      <c r="E40" s="386"/>
      <c r="F40" s="377" t="s">
        <v>14</v>
      </c>
      <c r="G40" s="378" t="str">
        <f>+D7</f>
        <v>Pueyrredon A</v>
      </c>
      <c r="H40" s="386"/>
      <c r="I40" s="408">
        <v>1</v>
      </c>
      <c r="J40" s="424">
        <v>4</v>
      </c>
      <c r="K40" s="620"/>
      <c r="L40" s="621"/>
    </row>
    <row r="41" spans="1:12" ht="21.75" thickBot="1" thickTop="1">
      <c r="A41" s="364">
        <v>12</v>
      </c>
      <c r="B41" s="365" t="s">
        <v>15</v>
      </c>
      <c r="C41" s="357">
        <v>28</v>
      </c>
      <c r="D41" s="366" t="str">
        <f>+I6</f>
        <v>CASI A</v>
      </c>
      <c r="E41" s="359"/>
      <c r="F41" s="394" t="s">
        <v>14</v>
      </c>
      <c r="G41" s="368" t="str">
        <f>+I7</f>
        <v>San Albano A</v>
      </c>
      <c r="H41" s="359"/>
      <c r="I41" s="362">
        <v>2</v>
      </c>
      <c r="J41" s="414">
        <v>8</v>
      </c>
      <c r="K41" s="609"/>
      <c r="L41" s="610"/>
    </row>
    <row r="42" spans="1:12" ht="21.75" thickBot="1" thickTop="1">
      <c r="A42" s="364">
        <v>12</v>
      </c>
      <c r="B42" s="365" t="s">
        <v>15</v>
      </c>
      <c r="C42" s="357">
        <v>29</v>
      </c>
      <c r="D42" s="366" t="str">
        <f>M6</f>
        <v>G y Esgrima A</v>
      </c>
      <c r="E42" s="359"/>
      <c r="F42" s="394" t="s">
        <v>14</v>
      </c>
      <c r="G42" s="368" t="str">
        <f>M9</f>
        <v>Lanus A</v>
      </c>
      <c r="H42" s="359"/>
      <c r="I42" s="362">
        <v>3</v>
      </c>
      <c r="J42" s="414">
        <v>12</v>
      </c>
      <c r="K42" s="609"/>
      <c r="L42" s="610"/>
    </row>
    <row r="43" spans="1:12" ht="21.75" thickBot="1" thickTop="1">
      <c r="A43" s="369">
        <v>12</v>
      </c>
      <c r="B43" s="370" t="s">
        <v>15</v>
      </c>
      <c r="C43" s="357">
        <v>30</v>
      </c>
      <c r="D43" s="425" t="str">
        <f>M7</f>
        <v>Regatas B Vista A</v>
      </c>
      <c r="E43" s="359"/>
      <c r="F43" s="415" t="s">
        <v>14</v>
      </c>
      <c r="G43" s="373" t="str">
        <f>M8</f>
        <v>Don Bosco A</v>
      </c>
      <c r="H43" s="359"/>
      <c r="I43" s="362">
        <v>4</v>
      </c>
      <c r="J43" s="414">
        <v>12</v>
      </c>
      <c r="K43" s="609"/>
      <c r="L43" s="610"/>
    </row>
    <row r="44" spans="1:12" ht="21.75" thickBot="1" thickTop="1">
      <c r="A44" s="374">
        <v>12</v>
      </c>
      <c r="B44" s="375" t="s">
        <v>20</v>
      </c>
      <c r="C44" s="357">
        <v>31</v>
      </c>
      <c r="D44" s="376" t="str">
        <f>+A6</f>
        <v>CUBA A</v>
      </c>
      <c r="E44" s="359"/>
      <c r="F44" s="377" t="s">
        <v>14</v>
      </c>
      <c r="G44" s="378" t="str">
        <f>+A7</f>
        <v>San Andres A</v>
      </c>
      <c r="H44" s="359"/>
      <c r="I44" s="362">
        <v>1</v>
      </c>
      <c r="J44" s="363">
        <v>1</v>
      </c>
      <c r="K44" s="609"/>
      <c r="L44" s="610"/>
    </row>
    <row r="45" spans="1:12" ht="21.75" thickBot="1" thickTop="1">
      <c r="A45" s="364">
        <v>12</v>
      </c>
      <c r="B45" s="365" t="s">
        <v>20</v>
      </c>
      <c r="C45" s="357">
        <v>32</v>
      </c>
      <c r="D45" s="366" t="str">
        <f>+F6</f>
        <v>Alumni A</v>
      </c>
      <c r="E45" s="359"/>
      <c r="F45" s="394" t="s">
        <v>14</v>
      </c>
      <c r="G45" s="368" t="str">
        <f>+F7</f>
        <v>Los Matreros A</v>
      </c>
      <c r="H45" s="359"/>
      <c r="I45" s="362">
        <v>2</v>
      </c>
      <c r="J45" s="363">
        <v>5</v>
      </c>
      <c r="K45" s="609"/>
      <c r="L45" s="610"/>
    </row>
    <row r="46" spans="1:12" ht="21.75" thickBot="1" thickTop="1">
      <c r="A46" s="364">
        <v>12</v>
      </c>
      <c r="B46" s="365" t="s">
        <v>20</v>
      </c>
      <c r="C46" s="357">
        <v>33</v>
      </c>
      <c r="D46" s="366" t="str">
        <f>+J7</f>
        <v>La Plata A</v>
      </c>
      <c r="E46" s="359"/>
      <c r="F46" s="367" t="s">
        <v>14</v>
      </c>
      <c r="G46" s="368" t="str">
        <f>+J8</f>
        <v>SIC B</v>
      </c>
      <c r="H46" s="359"/>
      <c r="I46" s="362">
        <v>3</v>
      </c>
      <c r="J46" s="363">
        <v>9</v>
      </c>
      <c r="K46" s="609"/>
      <c r="L46" s="610"/>
    </row>
    <row r="47" spans="1:12" ht="21.75" thickBot="1" thickTop="1">
      <c r="A47" s="369">
        <v>12</v>
      </c>
      <c r="B47" s="370" t="s">
        <v>20</v>
      </c>
      <c r="C47" s="357">
        <v>34</v>
      </c>
      <c r="D47" s="371" t="str">
        <f>+G6</f>
        <v>Champagnat A</v>
      </c>
      <c r="E47" s="386"/>
      <c r="F47" s="415" t="s">
        <v>14</v>
      </c>
      <c r="G47" s="373" t="str">
        <f>+G8</f>
        <v>Liceo Militar A</v>
      </c>
      <c r="H47" s="386"/>
      <c r="I47" s="362">
        <v>4</v>
      </c>
      <c r="J47" s="363">
        <v>6</v>
      </c>
      <c r="K47" s="609"/>
      <c r="L47" s="610"/>
    </row>
    <row r="48" spans="1:12" ht="21" thickBot="1">
      <c r="A48" s="374">
        <v>12</v>
      </c>
      <c r="B48" s="375" t="s">
        <v>21</v>
      </c>
      <c r="C48" s="357">
        <v>35</v>
      </c>
      <c r="D48" s="376" t="str">
        <f>+B7</f>
        <v>Argentino A</v>
      </c>
      <c r="E48" s="386"/>
      <c r="F48" s="377" t="s">
        <v>14</v>
      </c>
      <c r="G48" s="378" t="str">
        <f>+B8</f>
        <v>Mariano Moreno A</v>
      </c>
      <c r="H48" s="386"/>
      <c r="I48" s="362">
        <v>4</v>
      </c>
      <c r="J48" s="363">
        <v>2</v>
      </c>
      <c r="K48" s="609"/>
      <c r="L48" s="610"/>
    </row>
    <row r="49" spans="1:12" ht="21.75" thickBot="1" thickTop="1">
      <c r="A49" s="364">
        <v>12</v>
      </c>
      <c r="B49" s="365" t="s">
        <v>21</v>
      </c>
      <c r="C49" s="357">
        <v>36</v>
      </c>
      <c r="D49" s="366" t="str">
        <f>+H7</f>
        <v>Los Tilos A</v>
      </c>
      <c r="E49" s="359"/>
      <c r="F49" s="367" t="s">
        <v>14</v>
      </c>
      <c r="G49" s="368" t="str">
        <f>H8</f>
        <v>Hurling A</v>
      </c>
      <c r="H49" s="359"/>
      <c r="I49" s="362">
        <v>2</v>
      </c>
      <c r="J49" s="363">
        <v>7</v>
      </c>
      <c r="K49" s="609"/>
      <c r="L49" s="610"/>
    </row>
    <row r="50" spans="1:12" ht="21.75" thickBot="1" thickTop="1">
      <c r="A50" s="364">
        <v>12</v>
      </c>
      <c r="B50" s="365" t="s">
        <v>21</v>
      </c>
      <c r="C50" s="357">
        <v>37</v>
      </c>
      <c r="D50" s="366" t="str">
        <f>+C7</f>
        <v>Lomas A</v>
      </c>
      <c r="E50" s="359"/>
      <c r="F50" s="367" t="s">
        <v>14</v>
      </c>
      <c r="G50" s="368" t="str">
        <f>+C8</f>
        <v>San Patricio A</v>
      </c>
      <c r="H50" s="359"/>
      <c r="I50" s="362">
        <v>3</v>
      </c>
      <c r="J50" s="363">
        <v>3</v>
      </c>
      <c r="K50" s="609"/>
      <c r="L50" s="610"/>
    </row>
    <row r="51" spans="1:12" ht="21.75" thickBot="1" thickTop="1">
      <c r="A51" s="416">
        <v>12</v>
      </c>
      <c r="B51" s="417" t="s">
        <v>21</v>
      </c>
      <c r="C51" s="180">
        <v>38</v>
      </c>
      <c r="D51" s="418" t="str">
        <f>+K6</f>
        <v>Belgrano A</v>
      </c>
      <c r="E51" s="359"/>
      <c r="F51" s="419" t="s">
        <v>14</v>
      </c>
      <c r="G51" s="420" t="str">
        <f>+K8</f>
        <v>Bco Hipotecario A</v>
      </c>
      <c r="H51" s="359"/>
      <c r="I51" s="387">
        <v>1</v>
      </c>
      <c r="J51" s="388">
        <v>10</v>
      </c>
      <c r="K51" s="618"/>
      <c r="L51" s="619"/>
    </row>
    <row r="52" spans="1:12" ht="21.75" thickBot="1" thickTop="1">
      <c r="A52" s="395">
        <v>12</v>
      </c>
      <c r="B52" s="396" t="s">
        <v>21</v>
      </c>
      <c r="C52" s="397">
        <v>39</v>
      </c>
      <c r="D52" s="398" t="str">
        <f>K7</f>
        <v>Hindu A</v>
      </c>
      <c r="E52" s="359"/>
      <c r="F52" s="422" t="s">
        <v>14</v>
      </c>
      <c r="G52" s="400" t="str">
        <f>K9</f>
        <v>Manuel Belgrano A</v>
      </c>
      <c r="H52" s="359"/>
      <c r="I52" s="401">
        <v>5</v>
      </c>
      <c r="J52" s="402">
        <v>10</v>
      </c>
      <c r="K52" s="403"/>
      <c r="L52" s="404"/>
    </row>
    <row r="53" spans="1:12" ht="21.75" thickBot="1" thickTop="1">
      <c r="A53" s="374">
        <v>13</v>
      </c>
      <c r="B53" s="375" t="s">
        <v>15</v>
      </c>
      <c r="C53" s="405">
        <v>40</v>
      </c>
      <c r="D53" s="376" t="str">
        <f>+L6</f>
        <v>San Luis A</v>
      </c>
      <c r="E53" s="359"/>
      <c r="F53" s="391" t="s">
        <v>14</v>
      </c>
      <c r="G53" s="378" t="str">
        <f>+L7</f>
        <v>Pucara A</v>
      </c>
      <c r="H53" s="359"/>
      <c r="I53" s="408">
        <v>1</v>
      </c>
      <c r="J53" s="409">
        <v>11</v>
      </c>
      <c r="K53" s="620"/>
      <c r="L53" s="621"/>
    </row>
    <row r="54" spans="1:12" ht="21.75" thickBot="1" thickTop="1">
      <c r="A54" s="392">
        <v>13</v>
      </c>
      <c r="B54" s="393" t="s">
        <v>15</v>
      </c>
      <c r="C54" s="357">
        <v>41</v>
      </c>
      <c r="D54" s="366" t="str">
        <f>L8</f>
        <v>Liceo Naval A</v>
      </c>
      <c r="E54" s="426"/>
      <c r="F54" s="367" t="s">
        <v>14</v>
      </c>
      <c r="G54" s="368" t="str">
        <f>L9</f>
        <v>C.U. de Quilmes A</v>
      </c>
      <c r="H54" s="359"/>
      <c r="I54" s="362">
        <v>2</v>
      </c>
      <c r="J54" s="363">
        <v>11</v>
      </c>
      <c r="K54" s="609"/>
      <c r="L54" s="610"/>
    </row>
    <row r="55" spans="1:12" ht="21.75" thickBot="1" thickTop="1">
      <c r="A55" s="364">
        <v>13</v>
      </c>
      <c r="B55" s="365" t="s">
        <v>15</v>
      </c>
      <c r="C55" s="357">
        <v>42</v>
      </c>
      <c r="D55" s="366" t="str">
        <f>+D6</f>
        <v>Newman A</v>
      </c>
      <c r="E55" s="359"/>
      <c r="F55" s="367" t="s">
        <v>14</v>
      </c>
      <c r="G55" s="368" t="str">
        <f>+D8</f>
        <v>Banco Nacion A</v>
      </c>
      <c r="H55" s="359"/>
      <c r="I55" s="362">
        <v>3</v>
      </c>
      <c r="J55" s="363">
        <v>4</v>
      </c>
      <c r="K55" s="609"/>
      <c r="L55" s="610"/>
    </row>
    <row r="56" spans="1:12" ht="21.75" thickBot="1" thickTop="1">
      <c r="A56" s="369">
        <v>13</v>
      </c>
      <c r="B56" s="370" t="s">
        <v>15</v>
      </c>
      <c r="C56" s="357">
        <v>43</v>
      </c>
      <c r="D56" s="427" t="str">
        <f>+I6</f>
        <v>CASI A</v>
      </c>
      <c r="E56" s="359"/>
      <c r="F56" s="428" t="s">
        <v>14</v>
      </c>
      <c r="G56" s="429" t="str">
        <f>+I8</f>
        <v>CASA de Padua A</v>
      </c>
      <c r="H56" s="359"/>
      <c r="I56" s="362">
        <v>4</v>
      </c>
      <c r="J56" s="363">
        <v>8</v>
      </c>
      <c r="K56" s="609"/>
      <c r="L56" s="610"/>
    </row>
    <row r="57" spans="1:12" ht="21.75" thickBot="1" thickTop="1">
      <c r="A57" s="374">
        <v>13</v>
      </c>
      <c r="B57" s="375" t="s">
        <v>20</v>
      </c>
      <c r="C57" s="357">
        <v>44</v>
      </c>
      <c r="D57" s="406" t="str">
        <f>M8</f>
        <v>Don Bosco A</v>
      </c>
      <c r="E57" s="359"/>
      <c r="F57" s="391" t="s">
        <v>14</v>
      </c>
      <c r="G57" s="407" t="str">
        <f>M9</f>
        <v>Lanus A</v>
      </c>
      <c r="H57" s="359"/>
      <c r="I57" s="362">
        <v>3</v>
      </c>
      <c r="J57" s="363">
        <v>12</v>
      </c>
      <c r="K57" s="609"/>
      <c r="L57" s="610"/>
    </row>
    <row r="58" spans="1:12" ht="21.75" thickBot="1" thickTop="1">
      <c r="A58" s="430">
        <v>13</v>
      </c>
      <c r="B58" s="431" t="s">
        <v>20</v>
      </c>
      <c r="C58" s="357">
        <v>45</v>
      </c>
      <c r="D58" s="432" t="str">
        <f>M6</f>
        <v>G y Esgrima A</v>
      </c>
      <c r="E58" s="426"/>
      <c r="F58" s="433" t="s">
        <v>14</v>
      </c>
      <c r="G58" s="434" t="str">
        <f>M7</f>
        <v>Regatas B Vista A</v>
      </c>
      <c r="H58" s="426"/>
      <c r="I58" s="435">
        <v>4</v>
      </c>
      <c r="J58" s="436">
        <v>12</v>
      </c>
      <c r="K58" s="611"/>
      <c r="L58" s="612"/>
    </row>
    <row r="59" spans="1:12" ht="18.75" thickBot="1">
      <c r="A59" s="613" t="s">
        <v>25</v>
      </c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5"/>
    </row>
    <row r="60" spans="1:12" ht="21" thickBot="1">
      <c r="A60" s="437" t="s">
        <v>16</v>
      </c>
      <c r="B60" s="356" t="s">
        <v>20</v>
      </c>
      <c r="C60" s="438">
        <v>46</v>
      </c>
      <c r="D60" s="439" t="str">
        <f>'Zonas M15 GII Belgrano Pinazo'!E17</f>
        <v>gz1</v>
      </c>
      <c r="E60" s="386"/>
      <c r="F60" s="440" t="s">
        <v>14</v>
      </c>
      <c r="G60" s="441" t="str">
        <f>'Zonas M15 GII Belgrano Pinazo'!E19</f>
        <v>gz12</v>
      </c>
      <c r="H60" s="386"/>
      <c r="I60" s="442">
        <v>2</v>
      </c>
      <c r="J60" s="443" t="s">
        <v>5</v>
      </c>
      <c r="K60" s="616"/>
      <c r="L60" s="617"/>
    </row>
    <row r="61" spans="1:12" ht="21.75" thickBot="1" thickTop="1">
      <c r="A61" s="444" t="s">
        <v>16</v>
      </c>
      <c r="B61" s="365" t="s">
        <v>20</v>
      </c>
      <c r="C61" s="357">
        <v>47</v>
      </c>
      <c r="D61" s="445" t="str">
        <f>'Zonas M15 GII Belgrano Pinazo'!F17</f>
        <v>gz2</v>
      </c>
      <c r="E61" s="359"/>
      <c r="F61" s="446" t="s">
        <v>14</v>
      </c>
      <c r="G61" s="447" t="str">
        <f>'Zonas M15 GII Belgrano Pinazo'!F19</f>
        <v>gz10</v>
      </c>
      <c r="H61" s="359"/>
      <c r="I61" s="448">
        <v>1</v>
      </c>
      <c r="J61" s="449" t="s">
        <v>6</v>
      </c>
      <c r="K61" s="599"/>
      <c r="L61" s="600"/>
    </row>
    <row r="62" spans="1:12" ht="21.75" thickBot="1" thickTop="1">
      <c r="A62" s="444" t="s">
        <v>16</v>
      </c>
      <c r="B62" s="365" t="s">
        <v>20</v>
      </c>
      <c r="C62" s="405">
        <v>48</v>
      </c>
      <c r="D62" s="450" t="str">
        <f>'Zonas M15 GII Belgrano Pinazo'!C27</f>
        <v>m2</v>
      </c>
      <c r="E62" s="359"/>
      <c r="F62" s="446" t="s">
        <v>14</v>
      </c>
      <c r="G62" s="451" t="str">
        <f>'Zonas M15 GII Belgrano Pinazo'!J27</f>
        <v>8m2</v>
      </c>
      <c r="H62" s="386"/>
      <c r="I62" s="448">
        <v>3</v>
      </c>
      <c r="J62" s="452" t="s">
        <v>84</v>
      </c>
      <c r="K62" s="599"/>
      <c r="L62" s="600"/>
    </row>
    <row r="63" spans="1:12" ht="21.75" thickBot="1" thickTop="1">
      <c r="A63" s="453" t="s">
        <v>16</v>
      </c>
      <c r="B63" s="370" t="s">
        <v>20</v>
      </c>
      <c r="C63" s="357">
        <v>49</v>
      </c>
      <c r="D63" s="454" t="str">
        <f>'Zonas M15 GII Belgrano Pinazo'!F27</f>
        <v>4m2</v>
      </c>
      <c r="E63" s="359"/>
      <c r="F63" s="455" t="s">
        <v>14</v>
      </c>
      <c r="G63" s="456" t="str">
        <f>'Zonas M15 GII Belgrano Pinazo'!G27</f>
        <v>5m2</v>
      </c>
      <c r="H63" s="386"/>
      <c r="I63" s="457">
        <v>4</v>
      </c>
      <c r="J63" s="458" t="s">
        <v>84</v>
      </c>
      <c r="K63" s="603"/>
      <c r="L63" s="604"/>
    </row>
    <row r="64" spans="1:12" ht="21.75" thickBot="1" thickTop="1">
      <c r="A64" s="459" t="s">
        <v>16</v>
      </c>
      <c r="B64" s="460" t="s">
        <v>21</v>
      </c>
      <c r="C64" s="438">
        <v>50</v>
      </c>
      <c r="D64" s="461" t="str">
        <f>'Zonas M15 GII Belgrano Pinazo'!G17</f>
        <v>gz3</v>
      </c>
      <c r="E64" s="359"/>
      <c r="F64" s="462" t="s">
        <v>14</v>
      </c>
      <c r="G64" s="463" t="str">
        <f>'Zonas M15 GII Belgrano Pinazo'!G19</f>
        <v>gz11</v>
      </c>
      <c r="H64" s="386"/>
      <c r="I64" s="464">
        <v>1</v>
      </c>
      <c r="J64" s="465" t="s">
        <v>7</v>
      </c>
      <c r="K64" s="605"/>
      <c r="L64" s="606"/>
    </row>
    <row r="65" spans="1:12" ht="21.75" thickBot="1" thickTop="1">
      <c r="A65" s="444" t="s">
        <v>16</v>
      </c>
      <c r="B65" s="466" t="s">
        <v>21</v>
      </c>
      <c r="C65" s="357">
        <v>51</v>
      </c>
      <c r="D65" s="445" t="str">
        <f>'Zonas M15 GII Belgrano Pinazo'!H17</f>
        <v>gz4</v>
      </c>
      <c r="E65" s="359"/>
      <c r="F65" s="446" t="s">
        <v>14</v>
      </c>
      <c r="G65" s="447" t="str">
        <f>'Zonas M15 GII Belgrano Pinazo'!H19</f>
        <v>gz9</v>
      </c>
      <c r="H65" s="386"/>
      <c r="I65" s="448">
        <v>2</v>
      </c>
      <c r="J65" s="449" t="s">
        <v>8</v>
      </c>
      <c r="K65" s="599"/>
      <c r="L65" s="600"/>
    </row>
    <row r="66" spans="1:12" ht="21.75" thickBot="1" thickTop="1">
      <c r="A66" s="444" t="s">
        <v>16</v>
      </c>
      <c r="B66" s="466" t="s">
        <v>21</v>
      </c>
      <c r="C66" s="405">
        <v>52</v>
      </c>
      <c r="D66" s="450" t="str">
        <f>'Zonas M15 GII Belgrano Pinazo'!E27</f>
        <v>3m2</v>
      </c>
      <c r="E66" s="359"/>
      <c r="F66" s="446" t="s">
        <v>14</v>
      </c>
      <c r="G66" s="451" t="str">
        <f>'Zonas M15 GII Belgrano Pinazo'!H27</f>
        <v>6m2</v>
      </c>
      <c r="H66" s="386"/>
      <c r="I66" s="448">
        <v>3</v>
      </c>
      <c r="J66" s="452" t="s">
        <v>84</v>
      </c>
      <c r="K66" s="599"/>
      <c r="L66" s="600"/>
    </row>
    <row r="67" spans="1:12" ht="21.75" thickBot="1" thickTop="1">
      <c r="A67" s="453" t="s">
        <v>16</v>
      </c>
      <c r="B67" s="467" t="s">
        <v>21</v>
      </c>
      <c r="C67" s="357">
        <v>53</v>
      </c>
      <c r="D67" s="454" t="str">
        <f>'Zonas M15 GII Belgrano Pinazo'!D27</f>
        <v>2m2</v>
      </c>
      <c r="E67" s="359"/>
      <c r="F67" s="455" t="s">
        <v>14</v>
      </c>
      <c r="G67" s="456" t="str">
        <f>'Zonas M15 GII Belgrano Pinazo'!I27</f>
        <v>7m2</v>
      </c>
      <c r="H67" s="386"/>
      <c r="I67" s="457">
        <v>4</v>
      </c>
      <c r="J67" s="458" t="s">
        <v>84</v>
      </c>
      <c r="K67" s="603"/>
      <c r="L67" s="604"/>
    </row>
    <row r="68" spans="1:12" ht="21.75" thickBot="1" thickTop="1">
      <c r="A68" s="459" t="s">
        <v>17</v>
      </c>
      <c r="B68" s="468" t="s">
        <v>22</v>
      </c>
      <c r="C68" s="438">
        <v>54</v>
      </c>
      <c r="D68" s="461" t="str">
        <f>'Zonas M15 GII Belgrano Pinazo'!E18</f>
        <v>gz7</v>
      </c>
      <c r="E68" s="359"/>
      <c r="F68" s="462" t="s">
        <v>14</v>
      </c>
      <c r="G68" s="463" t="str">
        <f>'Zonas M15 GII Belgrano Pinazo'!E19</f>
        <v>gz12</v>
      </c>
      <c r="H68" s="386"/>
      <c r="I68" s="464">
        <v>2</v>
      </c>
      <c r="J68" s="465" t="s">
        <v>5</v>
      </c>
      <c r="K68" s="605"/>
      <c r="L68" s="606"/>
    </row>
    <row r="69" spans="1:12" ht="21.75" thickBot="1" thickTop="1">
      <c r="A69" s="453" t="s">
        <v>17</v>
      </c>
      <c r="B69" s="469" t="s">
        <v>22</v>
      </c>
      <c r="C69" s="357">
        <v>55</v>
      </c>
      <c r="D69" s="470" t="str">
        <f>'Zonas M15 GII Belgrano Pinazo'!F18</f>
        <v>gz8</v>
      </c>
      <c r="E69" s="359"/>
      <c r="F69" s="455" t="s">
        <v>14</v>
      </c>
      <c r="G69" s="471" t="str">
        <f>'Zonas M15 GII Belgrano Pinazo'!F19</f>
        <v>gz10</v>
      </c>
      <c r="H69" s="386"/>
      <c r="I69" s="457">
        <v>1</v>
      </c>
      <c r="J69" s="472" t="s">
        <v>6</v>
      </c>
      <c r="K69" s="603"/>
      <c r="L69" s="604"/>
    </row>
    <row r="70" spans="1:15" ht="21.75" thickBot="1" thickTop="1">
      <c r="A70" s="459" t="s">
        <v>17</v>
      </c>
      <c r="B70" s="468" t="s">
        <v>23</v>
      </c>
      <c r="C70" s="438">
        <v>56</v>
      </c>
      <c r="D70" s="461" t="str">
        <f>'Zonas M15 GII Belgrano Pinazo'!G18</f>
        <v>gz5</v>
      </c>
      <c r="E70" s="359"/>
      <c r="F70" s="462" t="s">
        <v>14</v>
      </c>
      <c r="G70" s="463" t="str">
        <f>'Zonas M15 GII Belgrano Pinazo'!G19</f>
        <v>gz11</v>
      </c>
      <c r="H70" s="386"/>
      <c r="I70" s="464">
        <v>1</v>
      </c>
      <c r="J70" s="465" t="s">
        <v>7</v>
      </c>
      <c r="K70" s="605"/>
      <c r="L70" s="606"/>
      <c r="O70" s="41" t="s">
        <v>43</v>
      </c>
    </row>
    <row r="71" spans="1:12" ht="21.75" thickBot="1" thickTop="1">
      <c r="A71" s="453" t="s">
        <v>17</v>
      </c>
      <c r="B71" s="469" t="s">
        <v>23</v>
      </c>
      <c r="C71" s="357">
        <v>57</v>
      </c>
      <c r="D71" s="470" t="str">
        <f>'Zonas M15 GII Belgrano Pinazo'!H18</f>
        <v>gz6</v>
      </c>
      <c r="E71" s="359"/>
      <c r="F71" s="455" t="s">
        <v>14</v>
      </c>
      <c r="G71" s="471" t="str">
        <f>'Zonas M15 GII Belgrano Pinazo'!H19</f>
        <v>gz9</v>
      </c>
      <c r="H71" s="386"/>
      <c r="I71" s="457">
        <v>2</v>
      </c>
      <c r="J71" s="472" t="s">
        <v>8</v>
      </c>
      <c r="K71" s="603"/>
      <c r="L71" s="604"/>
    </row>
    <row r="72" spans="1:12" ht="21.75" thickBot="1" thickTop="1">
      <c r="A72" s="459" t="s">
        <v>18</v>
      </c>
      <c r="B72" s="468" t="s">
        <v>22</v>
      </c>
      <c r="C72" s="438">
        <v>58</v>
      </c>
      <c r="D72" s="461" t="str">
        <f>'Zonas M15 GII Belgrano Pinazo'!E17</f>
        <v>gz1</v>
      </c>
      <c r="E72" s="359"/>
      <c r="F72" s="462" t="s">
        <v>14</v>
      </c>
      <c r="G72" s="463" t="str">
        <f>'Zonas M15 GII Belgrano Pinazo'!E18</f>
        <v>gz7</v>
      </c>
      <c r="H72" s="386"/>
      <c r="I72" s="464">
        <v>2</v>
      </c>
      <c r="J72" s="465" t="s">
        <v>5</v>
      </c>
      <c r="K72" s="605"/>
      <c r="L72" s="606"/>
    </row>
    <row r="73" spans="1:12" ht="21.75" thickBot="1" thickTop="1">
      <c r="A73" s="444" t="s">
        <v>18</v>
      </c>
      <c r="B73" s="473" t="s">
        <v>22</v>
      </c>
      <c r="C73" s="357">
        <v>59</v>
      </c>
      <c r="D73" s="445" t="str">
        <f>'Zonas M15 GII Belgrano Pinazo'!F17</f>
        <v>gz2</v>
      </c>
      <c r="E73" s="359"/>
      <c r="F73" s="446" t="s">
        <v>14</v>
      </c>
      <c r="G73" s="447" t="str">
        <f>'Zonas M15 GII Belgrano Pinazo'!F18</f>
        <v>gz8</v>
      </c>
      <c r="H73" s="386"/>
      <c r="I73" s="448">
        <v>1</v>
      </c>
      <c r="J73" s="449" t="s">
        <v>6</v>
      </c>
      <c r="K73" s="599"/>
      <c r="L73" s="600"/>
    </row>
    <row r="74" spans="1:12" ht="21.75" thickBot="1" thickTop="1">
      <c r="A74" s="444" t="s">
        <v>18</v>
      </c>
      <c r="B74" s="473" t="s">
        <v>22</v>
      </c>
      <c r="C74" s="405">
        <v>60</v>
      </c>
      <c r="D74" s="450" t="s">
        <v>214</v>
      </c>
      <c r="E74" s="359"/>
      <c r="F74" s="446" t="s">
        <v>14</v>
      </c>
      <c r="G74" s="451" t="s">
        <v>175</v>
      </c>
      <c r="H74" s="386"/>
      <c r="I74" s="448">
        <v>3</v>
      </c>
      <c r="J74" s="452" t="s">
        <v>76</v>
      </c>
      <c r="K74" s="599"/>
      <c r="L74" s="600"/>
    </row>
    <row r="75" spans="1:12" ht="21.75" thickBot="1" thickTop="1">
      <c r="A75" s="453" t="s">
        <v>18</v>
      </c>
      <c r="B75" s="469" t="s">
        <v>22</v>
      </c>
      <c r="C75" s="357">
        <v>61</v>
      </c>
      <c r="D75" s="454" t="s">
        <v>215</v>
      </c>
      <c r="E75" s="359"/>
      <c r="F75" s="455" t="s">
        <v>14</v>
      </c>
      <c r="G75" s="456" t="s">
        <v>216</v>
      </c>
      <c r="H75" s="386"/>
      <c r="I75" s="457">
        <v>4</v>
      </c>
      <c r="J75" s="458" t="s">
        <v>76</v>
      </c>
      <c r="K75" s="603"/>
      <c r="L75" s="604"/>
    </row>
    <row r="76" spans="1:12" ht="21.75" thickBot="1" thickTop="1">
      <c r="A76" s="459" t="s">
        <v>18</v>
      </c>
      <c r="B76" s="468" t="s">
        <v>23</v>
      </c>
      <c r="C76" s="438">
        <v>62</v>
      </c>
      <c r="D76" s="461" t="str">
        <f>'Zonas M15 GII Belgrano Pinazo'!G17</f>
        <v>gz3</v>
      </c>
      <c r="E76" s="359"/>
      <c r="F76" s="462" t="s">
        <v>14</v>
      </c>
      <c r="G76" s="463" t="str">
        <f>'Zonas M15 GII Belgrano Pinazo'!G18</f>
        <v>gz5</v>
      </c>
      <c r="H76" s="386"/>
      <c r="I76" s="464">
        <v>1</v>
      </c>
      <c r="J76" s="465" t="s">
        <v>7</v>
      </c>
      <c r="K76" s="605"/>
      <c r="L76" s="606"/>
    </row>
    <row r="77" spans="1:12" ht="21.75" thickBot="1" thickTop="1">
      <c r="A77" s="453" t="s">
        <v>18</v>
      </c>
      <c r="B77" s="469" t="s">
        <v>23</v>
      </c>
      <c r="C77" s="357">
        <v>63</v>
      </c>
      <c r="D77" s="470" t="str">
        <f>'Zonas M15 GII Belgrano Pinazo'!H17</f>
        <v>gz4</v>
      </c>
      <c r="E77" s="359"/>
      <c r="F77" s="455" t="s">
        <v>14</v>
      </c>
      <c r="G77" s="471" t="str">
        <f>'Zonas M15 GII Belgrano Pinazo'!H18</f>
        <v>gz6</v>
      </c>
      <c r="H77" s="386"/>
      <c r="I77" s="457">
        <v>2</v>
      </c>
      <c r="J77" s="472" t="s">
        <v>8</v>
      </c>
      <c r="K77" s="603"/>
      <c r="L77" s="604"/>
    </row>
    <row r="78" spans="1:12" ht="21.75" thickBot="1" thickTop="1">
      <c r="A78" s="474" t="s">
        <v>18</v>
      </c>
      <c r="B78" s="475" t="s">
        <v>24</v>
      </c>
      <c r="C78" s="476">
        <v>64</v>
      </c>
      <c r="D78" s="477" t="s">
        <v>212</v>
      </c>
      <c r="E78" s="359"/>
      <c r="F78" s="478" t="s">
        <v>14</v>
      </c>
      <c r="G78" s="479" t="s">
        <v>213</v>
      </c>
      <c r="H78" s="386"/>
      <c r="I78" s="480">
        <v>1</v>
      </c>
      <c r="J78" s="481" t="s">
        <v>70</v>
      </c>
      <c r="K78" s="607"/>
      <c r="L78" s="608"/>
    </row>
    <row r="79" spans="1:12" ht="21.75" thickBot="1" thickTop="1">
      <c r="A79" s="482" t="s">
        <v>19</v>
      </c>
      <c r="B79" s="460" t="s">
        <v>20</v>
      </c>
      <c r="C79" s="405">
        <v>65</v>
      </c>
      <c r="D79" s="461" t="s">
        <v>176</v>
      </c>
      <c r="E79" s="359"/>
      <c r="F79" s="462" t="s">
        <v>14</v>
      </c>
      <c r="G79" s="463" t="s">
        <v>177</v>
      </c>
      <c r="H79" s="386"/>
      <c r="I79" s="464">
        <v>1</v>
      </c>
      <c r="J79" s="483" t="s">
        <v>76</v>
      </c>
      <c r="K79" s="605"/>
      <c r="L79" s="606"/>
    </row>
    <row r="80" spans="1:12" ht="21.75" thickBot="1" thickTop="1">
      <c r="A80" s="484" t="s">
        <v>19</v>
      </c>
      <c r="B80" s="473" t="s">
        <v>20</v>
      </c>
      <c r="C80" s="405">
        <v>66</v>
      </c>
      <c r="D80" s="445" t="s">
        <v>178</v>
      </c>
      <c r="E80" s="359"/>
      <c r="F80" s="446" t="s">
        <v>14</v>
      </c>
      <c r="G80" s="447" t="s">
        <v>179</v>
      </c>
      <c r="H80" s="386"/>
      <c r="I80" s="448">
        <v>2</v>
      </c>
      <c r="J80" s="485" t="s">
        <v>76</v>
      </c>
      <c r="K80" s="599"/>
      <c r="L80" s="600"/>
    </row>
    <row r="81" spans="1:12" ht="21.75" thickBot="1" thickTop="1">
      <c r="A81" s="486" t="s">
        <v>42</v>
      </c>
      <c r="B81" s="370" t="s">
        <v>20</v>
      </c>
      <c r="C81" s="487">
        <v>67</v>
      </c>
      <c r="D81" s="488" t="s">
        <v>210</v>
      </c>
      <c r="E81" s="359"/>
      <c r="F81" s="446" t="s">
        <v>14</v>
      </c>
      <c r="G81" s="489" t="s">
        <v>211</v>
      </c>
      <c r="H81" s="386"/>
      <c r="I81" s="457">
        <v>1</v>
      </c>
      <c r="J81" s="490" t="s">
        <v>70</v>
      </c>
      <c r="K81" s="601"/>
      <c r="L81" s="602"/>
    </row>
    <row r="83" spans="1:12" ht="12.75">
      <c r="A83" s="491"/>
      <c r="B83" s="492"/>
      <c r="L83" s="299"/>
    </row>
  </sheetData>
  <sheetProtection/>
  <mergeCells count="68">
    <mergeCell ref="A1:L1"/>
    <mergeCell ref="A2:L2"/>
    <mergeCell ref="A4:L4"/>
    <mergeCell ref="C12:L12"/>
    <mergeCell ref="A13:B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3:L23"/>
    <mergeCell ref="K24:L24"/>
    <mergeCell ref="K25:L25"/>
    <mergeCell ref="K29:L29"/>
    <mergeCell ref="K30:L30"/>
    <mergeCell ref="K31:L31"/>
    <mergeCell ref="K32:L32"/>
    <mergeCell ref="K33:L33"/>
    <mergeCell ref="K34:L34"/>
    <mergeCell ref="K35:L35"/>
    <mergeCell ref="K36:L36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3:L53"/>
    <mergeCell ref="K54:L54"/>
    <mergeCell ref="K55:L55"/>
    <mergeCell ref="K56:L56"/>
    <mergeCell ref="K57:L57"/>
    <mergeCell ref="K58:L58"/>
    <mergeCell ref="A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80:L80"/>
    <mergeCell ref="K81:L81"/>
    <mergeCell ref="K74:L74"/>
    <mergeCell ref="K75:L75"/>
    <mergeCell ref="K76:L76"/>
    <mergeCell ref="K77:L77"/>
    <mergeCell ref="K78:L78"/>
    <mergeCell ref="K79:L79"/>
  </mergeCells>
  <printOptions horizontalCentered="1"/>
  <pageMargins left="0.7874015748031497" right="0.7874015748031497" top="0.3937007874015748" bottom="0.3937007874015748" header="0" footer="0"/>
  <pageSetup fitToHeight="1" fitToWidth="1" horizontalDpi="1200" verticalDpi="1200" orientation="portrait" scale="53" r:id="rId1"/>
  <headerFooter alignWithMargins="0">
    <oddHeader>&amp;C&amp;"Arial,Negrita"&amp;16UNION DE RUGBY DE BUENOS AIRES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C21"/>
  <sheetViews>
    <sheetView zoomScale="106" zoomScaleNormal="106" zoomScalePageLayoutView="0" workbookViewId="0" topLeftCell="A1">
      <selection activeCell="I16" sqref="I16"/>
    </sheetView>
  </sheetViews>
  <sheetFormatPr defaultColWidth="11.421875" defaultRowHeight="12.75"/>
  <cols>
    <col min="1" max="5" width="15.7109375" style="40" customWidth="1"/>
    <col min="6" max="6" width="17.28125" style="40" customWidth="1"/>
    <col min="7" max="7" width="15.7109375" style="40" customWidth="1"/>
    <col min="8" max="8" width="16.7109375" style="40" customWidth="1"/>
    <col min="9" max="9" width="15.7109375" style="40" customWidth="1"/>
    <col min="10" max="10" width="16.8515625" style="40" customWidth="1"/>
    <col min="11" max="18" width="4.28125" style="40" customWidth="1"/>
    <col min="19" max="24" width="4.28125" style="40" hidden="1" customWidth="1"/>
    <col min="25" max="25" width="5.28125" style="40" hidden="1" customWidth="1"/>
    <col min="26" max="26" width="6.57421875" style="163" hidden="1" customWidth="1"/>
    <col min="27" max="27" width="2.28125" style="163" hidden="1" customWidth="1"/>
    <col min="28" max="35" width="0" style="40" hidden="1" customWidth="1"/>
    <col min="36" max="16384" width="11.421875" style="40" customWidth="1"/>
  </cols>
  <sheetData>
    <row r="1" spans="1:9" ht="28.5" thickBot="1">
      <c r="A1" s="638" t="s">
        <v>180</v>
      </c>
      <c r="B1" s="639"/>
      <c r="C1" s="639"/>
      <c r="D1" s="639"/>
      <c r="E1" s="639"/>
      <c r="F1" s="639"/>
      <c r="G1" s="639"/>
      <c r="H1" s="639"/>
      <c r="I1" s="640"/>
    </row>
    <row r="2" spans="1:9" ht="21" thickBot="1">
      <c r="A2" s="641" t="s">
        <v>144</v>
      </c>
      <c r="B2" s="642"/>
      <c r="C2" s="642"/>
      <c r="D2" s="642"/>
      <c r="E2" s="642"/>
      <c r="F2" s="642"/>
      <c r="G2" s="642"/>
      <c r="H2" s="642"/>
      <c r="I2" s="643"/>
    </row>
    <row r="3" ht="13.5" thickBot="1"/>
    <row r="4" spans="1:9" ht="15.75" thickBot="1">
      <c r="A4" s="644" t="s">
        <v>0</v>
      </c>
      <c r="B4" s="645"/>
      <c r="C4" s="645"/>
      <c r="D4" s="645"/>
      <c r="E4" s="645"/>
      <c r="F4" s="645"/>
      <c r="G4" s="645"/>
      <c r="H4" s="645"/>
      <c r="I4" s="646"/>
    </row>
    <row r="5" spans="1:26" ht="15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  <c r="S5" s="165"/>
      <c r="T5" s="165"/>
      <c r="U5" s="165"/>
      <c r="V5" s="165"/>
      <c r="W5" s="165"/>
      <c r="X5" s="165"/>
      <c r="Z5" s="163" t="s">
        <v>1</v>
      </c>
    </row>
    <row r="6" spans="1:25" ht="12.75">
      <c r="A6" s="166" t="s">
        <v>181</v>
      </c>
      <c r="B6" s="166" t="s">
        <v>182</v>
      </c>
      <c r="C6" s="166" t="s">
        <v>126</v>
      </c>
      <c r="D6" s="166" t="s">
        <v>183</v>
      </c>
      <c r="E6" s="166" t="s">
        <v>135</v>
      </c>
      <c r="F6" s="166" t="s">
        <v>112</v>
      </c>
      <c r="G6" s="166" t="s">
        <v>121</v>
      </c>
      <c r="H6" s="166" t="s">
        <v>114</v>
      </c>
      <c r="I6" s="166" t="s">
        <v>184</v>
      </c>
      <c r="S6" s="168"/>
      <c r="T6" s="168"/>
      <c r="U6" s="168"/>
      <c r="V6" s="168"/>
      <c r="W6" s="168"/>
      <c r="X6" s="168"/>
      <c r="Y6" s="169">
        <v>10</v>
      </c>
    </row>
    <row r="7" spans="1:26" ht="12.75">
      <c r="A7" s="170" t="s">
        <v>127</v>
      </c>
      <c r="B7" s="170" t="s">
        <v>185</v>
      </c>
      <c r="C7" s="170" t="s">
        <v>186</v>
      </c>
      <c r="D7" s="170" t="s">
        <v>187</v>
      </c>
      <c r="E7" s="170" t="s">
        <v>130</v>
      </c>
      <c r="F7" s="171" t="s">
        <v>188</v>
      </c>
      <c r="G7" s="171" t="s">
        <v>119</v>
      </c>
      <c r="H7" s="493" t="s">
        <v>125</v>
      </c>
      <c r="I7" s="171" t="s">
        <v>189</v>
      </c>
      <c r="S7" s="172"/>
      <c r="T7" s="172"/>
      <c r="U7" s="172"/>
      <c r="V7" s="172"/>
      <c r="W7" s="172"/>
      <c r="X7" s="172"/>
      <c r="Y7" s="40">
        <f>+Y6+1</f>
        <v>11</v>
      </c>
      <c r="Z7" s="163" t="s">
        <v>2</v>
      </c>
    </row>
    <row r="8" spans="1:29" ht="12.75">
      <c r="A8" s="173" t="s">
        <v>129</v>
      </c>
      <c r="B8" s="173" t="s">
        <v>190</v>
      </c>
      <c r="C8" s="173" t="s">
        <v>191</v>
      </c>
      <c r="D8" s="166" t="s">
        <v>192</v>
      </c>
      <c r="E8" s="173" t="s">
        <v>138</v>
      </c>
      <c r="F8" s="173" t="s">
        <v>193</v>
      </c>
      <c r="G8" s="173" t="s">
        <v>133</v>
      </c>
      <c r="H8" s="173" t="s">
        <v>139</v>
      </c>
      <c r="I8" s="166" t="s">
        <v>194</v>
      </c>
      <c r="S8" s="172"/>
      <c r="T8" s="172"/>
      <c r="U8" s="172"/>
      <c r="V8" s="172"/>
      <c r="W8" s="172"/>
      <c r="X8" s="172"/>
      <c r="Z8" s="174" t="s">
        <v>3</v>
      </c>
      <c r="AA8" s="174"/>
      <c r="AB8" s="175"/>
      <c r="AC8" s="175"/>
    </row>
    <row r="9" spans="1:28" ht="13.5" hidden="1" thickBot="1">
      <c r="A9" s="172"/>
      <c r="B9" s="168">
        <f>+A9-2</f>
        <v>-2</v>
      </c>
      <c r="C9" s="168">
        <f>+B9-2</f>
        <v>-4</v>
      </c>
      <c r="D9" s="168">
        <f>+C9-2</f>
        <v>-6</v>
      </c>
      <c r="E9" s="168">
        <f>+D9-2</f>
        <v>-8</v>
      </c>
      <c r="F9" s="168">
        <v>29</v>
      </c>
      <c r="G9" s="168">
        <f>+F9-2</f>
        <v>27</v>
      </c>
      <c r="H9" s="168">
        <f>+G9-2</f>
        <v>25</v>
      </c>
      <c r="I9" s="168">
        <f>+H9-2</f>
        <v>23</v>
      </c>
      <c r="J9" s="168">
        <f>+I9-2</f>
        <v>21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76" t="e">
        <f>+A8-1</f>
        <v>#VALUE!</v>
      </c>
      <c r="Z9" s="163" t="s">
        <v>2</v>
      </c>
      <c r="AB9" s="163" t="s">
        <v>4</v>
      </c>
    </row>
    <row r="10" spans="1:10" ht="12.75" hidden="1">
      <c r="A10" s="40" t="e">
        <f aca="true" t="shared" si="0" ref="A10:J10">+A8+A7+A6</f>
        <v>#VALUE!</v>
      </c>
      <c r="B10" s="40" t="e">
        <f t="shared" si="0"/>
        <v>#VALUE!</v>
      </c>
      <c r="C10" s="40" t="e">
        <f t="shared" si="0"/>
        <v>#VALUE!</v>
      </c>
      <c r="D10" s="40" t="e">
        <f t="shared" si="0"/>
        <v>#VALUE!</v>
      </c>
      <c r="E10" s="40" t="e">
        <f t="shared" si="0"/>
        <v>#VALUE!</v>
      </c>
      <c r="F10" s="40" t="e">
        <f t="shared" si="0"/>
        <v>#VALUE!</v>
      </c>
      <c r="G10" s="40" t="e">
        <f t="shared" si="0"/>
        <v>#VALUE!</v>
      </c>
      <c r="H10" s="40" t="e">
        <f t="shared" si="0"/>
        <v>#VALUE!</v>
      </c>
      <c r="I10" s="40" t="e">
        <f t="shared" si="0"/>
        <v>#VALUE!</v>
      </c>
      <c r="J10" s="40">
        <f t="shared" si="0"/>
        <v>0</v>
      </c>
    </row>
    <row r="11" ht="12.75">
      <c r="I11" s="166" t="s">
        <v>195</v>
      </c>
    </row>
    <row r="14" spans="1:25" ht="12.75">
      <c r="A14" s="178" t="s">
        <v>196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6:25" ht="13.5" thickBot="1"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4:25" ht="13.5" thickBot="1">
      <c r="D16" s="571" t="s">
        <v>40</v>
      </c>
      <c r="E16" s="572"/>
      <c r="F16" s="572"/>
      <c r="G16" s="573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7:25" ht="12.75"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4:7" ht="15">
      <c r="D18" s="180" t="s">
        <v>5</v>
      </c>
      <c r="E18" s="180" t="s">
        <v>6</v>
      </c>
      <c r="F18" s="180" t="s">
        <v>7</v>
      </c>
      <c r="G18" s="180" t="s">
        <v>8</v>
      </c>
    </row>
    <row r="19" spans="4:7" ht="12.75">
      <c r="D19" s="166" t="s">
        <v>30</v>
      </c>
      <c r="E19" s="166" t="s">
        <v>31</v>
      </c>
      <c r="F19" s="166" t="s">
        <v>32</v>
      </c>
      <c r="G19" s="166" t="s">
        <v>33</v>
      </c>
    </row>
    <row r="20" spans="1:7" ht="12.75">
      <c r="A20" s="41" t="s">
        <v>43</v>
      </c>
      <c r="D20" s="166" t="s">
        <v>26</v>
      </c>
      <c r="E20" s="166" t="s">
        <v>27</v>
      </c>
      <c r="F20" s="166" t="s">
        <v>28</v>
      </c>
      <c r="G20" s="166" t="s">
        <v>29</v>
      </c>
    </row>
    <row r="21" spans="4:7" ht="12.75">
      <c r="D21" s="181" t="s">
        <v>67</v>
      </c>
      <c r="E21" s="166" t="s">
        <v>161</v>
      </c>
      <c r="F21" s="181" t="s">
        <v>66</v>
      </c>
      <c r="G21" s="166" t="s">
        <v>35</v>
      </c>
    </row>
  </sheetData>
  <sheetProtection/>
  <mergeCells count="4">
    <mergeCell ref="A1:I1"/>
    <mergeCell ref="A2:I2"/>
    <mergeCell ref="A4:I4"/>
    <mergeCell ref="D16:G16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D64"/>
  <sheetViews>
    <sheetView zoomScale="106" zoomScaleNormal="106" zoomScalePageLayoutView="0" workbookViewId="0" topLeftCell="A1">
      <selection activeCell="I16" sqref="I16"/>
    </sheetView>
  </sheetViews>
  <sheetFormatPr defaultColWidth="11.421875" defaultRowHeight="12.75"/>
  <cols>
    <col min="1" max="1" width="4.7109375" style="40" customWidth="1"/>
    <col min="2" max="2" width="5.00390625" style="40" bestFit="1" customWidth="1"/>
    <col min="3" max="3" width="4.28125" style="40" customWidth="1"/>
    <col min="4" max="4" width="19.8515625" style="40" bestFit="1" customWidth="1"/>
    <col min="5" max="5" width="8.28125" style="182" customWidth="1"/>
    <col min="6" max="6" width="4.28125" style="40" customWidth="1"/>
    <col min="7" max="7" width="22.7109375" style="40" bestFit="1" customWidth="1"/>
    <col min="8" max="8" width="9.00390625" style="182" customWidth="1"/>
    <col min="9" max="9" width="11.140625" style="40" customWidth="1"/>
    <col min="10" max="10" width="9.140625" style="40" customWidth="1"/>
    <col min="11" max="11" width="21.8515625" style="40" customWidth="1"/>
    <col min="12" max="18" width="4.28125" style="40" hidden="1" customWidth="1"/>
    <col min="19" max="19" width="5.28125" style="40" hidden="1" customWidth="1"/>
    <col min="20" max="20" width="6.57421875" style="163" hidden="1" customWidth="1"/>
    <col min="21" max="21" width="2.28125" style="163" hidden="1" customWidth="1"/>
    <col min="22" max="30" width="0" style="40" hidden="1" customWidth="1"/>
    <col min="31" max="16384" width="11.421875" style="40" customWidth="1"/>
  </cols>
  <sheetData>
    <row r="1" spans="1:11" ht="24" thickBot="1">
      <c r="A1" s="579" t="s">
        <v>180</v>
      </c>
      <c r="B1" s="580"/>
      <c r="C1" s="580"/>
      <c r="D1" s="580"/>
      <c r="E1" s="580"/>
      <c r="F1" s="580"/>
      <c r="G1" s="580"/>
      <c r="H1" s="580"/>
      <c r="I1" s="580"/>
      <c r="J1" s="580"/>
      <c r="K1" s="581"/>
    </row>
    <row r="2" spans="1:11" ht="18.75" thickBot="1">
      <c r="A2" s="647" t="s">
        <v>144</v>
      </c>
      <c r="B2" s="648"/>
      <c r="C2" s="648"/>
      <c r="D2" s="648"/>
      <c r="E2" s="648"/>
      <c r="F2" s="648"/>
      <c r="G2" s="648"/>
      <c r="H2" s="648"/>
      <c r="I2" s="648"/>
      <c r="J2" s="648"/>
      <c r="K2" s="649"/>
    </row>
    <row r="3" ht="13.5" thickBot="1"/>
    <row r="4" spans="1:10" ht="13.5" hidden="1" thickBot="1">
      <c r="A4" s="565" t="s">
        <v>0</v>
      </c>
      <c r="B4" s="566"/>
      <c r="C4" s="566"/>
      <c r="D4" s="566"/>
      <c r="E4" s="566"/>
      <c r="F4" s="566"/>
      <c r="G4" s="566"/>
      <c r="H4" s="566"/>
      <c r="I4" s="566"/>
      <c r="J4" s="567"/>
    </row>
    <row r="5" spans="1:20" ht="15.75" hidden="1" thickBot="1">
      <c r="A5" s="164">
        <v>1</v>
      </c>
      <c r="B5" s="164">
        <v>2</v>
      </c>
      <c r="C5" s="164">
        <v>3</v>
      </c>
      <c r="D5" s="164">
        <v>4</v>
      </c>
      <c r="E5" s="183"/>
      <c r="F5" s="164">
        <v>5</v>
      </c>
      <c r="G5" s="164">
        <v>6</v>
      </c>
      <c r="H5" s="184">
        <v>7</v>
      </c>
      <c r="I5" s="164">
        <v>8</v>
      </c>
      <c r="J5" s="164">
        <v>9</v>
      </c>
      <c r="M5" s="165"/>
      <c r="N5" s="165"/>
      <c r="O5" s="165"/>
      <c r="P5" s="165"/>
      <c r="Q5" s="165"/>
      <c r="R5" s="165"/>
      <c r="T5" s="163" t="s">
        <v>1</v>
      </c>
    </row>
    <row r="6" spans="1:19" ht="13.5" hidden="1" thickBot="1">
      <c r="A6" s="166" t="s">
        <v>181</v>
      </c>
      <c r="B6" s="166" t="s">
        <v>182</v>
      </c>
      <c r="C6" s="166" t="s">
        <v>126</v>
      </c>
      <c r="D6" s="166" t="s">
        <v>183</v>
      </c>
      <c r="E6" s="185"/>
      <c r="F6" s="166" t="s">
        <v>135</v>
      </c>
      <c r="G6" s="166" t="s">
        <v>112</v>
      </c>
      <c r="H6" s="166" t="s">
        <v>121</v>
      </c>
      <c r="I6" s="166" t="s">
        <v>114</v>
      </c>
      <c r="J6" s="166" t="s">
        <v>184</v>
      </c>
      <c r="M6" s="168"/>
      <c r="N6" s="168"/>
      <c r="O6" s="168"/>
      <c r="P6" s="168"/>
      <c r="Q6" s="168"/>
      <c r="R6" s="168"/>
      <c r="S6" s="169">
        <v>10</v>
      </c>
    </row>
    <row r="7" spans="1:20" ht="13.5" hidden="1" thickBot="1">
      <c r="A7" s="170" t="s">
        <v>127</v>
      </c>
      <c r="B7" s="170" t="s">
        <v>185</v>
      </c>
      <c r="C7" s="170" t="s">
        <v>186</v>
      </c>
      <c r="D7" s="170" t="s">
        <v>187</v>
      </c>
      <c r="E7" s="187"/>
      <c r="F7" s="170" t="s">
        <v>130</v>
      </c>
      <c r="G7" s="171" t="s">
        <v>188</v>
      </c>
      <c r="H7" s="171" t="s">
        <v>119</v>
      </c>
      <c r="I7" s="171" t="s">
        <v>125</v>
      </c>
      <c r="J7" s="171" t="s">
        <v>189</v>
      </c>
      <c r="M7" s="172"/>
      <c r="N7" s="172"/>
      <c r="O7" s="172"/>
      <c r="P7" s="172"/>
      <c r="Q7" s="172"/>
      <c r="R7" s="172"/>
      <c r="S7" s="40">
        <f>+S6+1</f>
        <v>11</v>
      </c>
      <c r="T7" s="163" t="s">
        <v>2</v>
      </c>
    </row>
    <row r="8" spans="1:23" ht="13.5" hidden="1" thickBot="1">
      <c r="A8" s="173" t="s">
        <v>129</v>
      </c>
      <c r="B8" s="173" t="s">
        <v>190</v>
      </c>
      <c r="C8" s="173" t="s">
        <v>191</v>
      </c>
      <c r="D8" s="166" t="s">
        <v>192</v>
      </c>
      <c r="E8" s="187"/>
      <c r="F8" s="173" t="s">
        <v>138</v>
      </c>
      <c r="G8" s="173" t="s">
        <v>193</v>
      </c>
      <c r="H8" s="173" t="s">
        <v>133</v>
      </c>
      <c r="I8" s="173" t="s">
        <v>139</v>
      </c>
      <c r="J8" s="166" t="s">
        <v>194</v>
      </c>
      <c r="M8" s="172"/>
      <c r="N8" s="172"/>
      <c r="O8" s="172"/>
      <c r="P8" s="172"/>
      <c r="Q8" s="172"/>
      <c r="R8" s="172"/>
      <c r="T8" s="174" t="s">
        <v>3</v>
      </c>
      <c r="U8" s="174"/>
      <c r="V8" s="175"/>
      <c r="W8" s="175"/>
    </row>
    <row r="9" spans="7:19" ht="13.5" hidden="1" thickBot="1">
      <c r="G9" s="179"/>
      <c r="H9" s="189"/>
      <c r="I9" s="179"/>
      <c r="J9" s="173" t="s">
        <v>195</v>
      </c>
      <c r="K9" s="179"/>
      <c r="L9" s="179"/>
      <c r="M9" s="179"/>
      <c r="N9" s="179"/>
      <c r="O9" s="179"/>
      <c r="P9" s="179"/>
      <c r="Q9" s="179"/>
      <c r="R9" s="179"/>
      <c r="S9" s="179"/>
    </row>
    <row r="10" ht="13.5" hidden="1" thickBot="1"/>
    <row r="11" ht="13.5" hidden="1" thickBot="1"/>
    <row r="12" ht="13.5" hidden="1" thickBot="1"/>
    <row r="13" ht="13.5" hidden="1" thickBot="1"/>
    <row r="14" ht="13.5" hidden="1" thickBot="1"/>
    <row r="15" ht="13.5" hidden="1" thickBot="1"/>
    <row r="16" ht="13.5" hidden="1" thickBot="1"/>
    <row r="17" spans="1:20" ht="16.5" thickBot="1">
      <c r="A17" s="582" t="s">
        <v>9</v>
      </c>
      <c r="B17" s="583"/>
      <c r="C17" s="586" t="s">
        <v>75</v>
      </c>
      <c r="D17" s="587"/>
      <c r="E17" s="587"/>
      <c r="F17" s="587"/>
      <c r="G17" s="587"/>
      <c r="H17" s="587"/>
      <c r="I17" s="587"/>
      <c r="J17" s="587"/>
      <c r="K17" s="588"/>
      <c r="M17" s="589" t="s">
        <v>10</v>
      </c>
      <c r="N17" s="574"/>
      <c r="O17" s="574"/>
      <c r="P17" s="574"/>
      <c r="Q17" s="574" t="s">
        <v>11</v>
      </c>
      <c r="R17" s="574"/>
      <c r="S17" s="574"/>
      <c r="T17" s="574"/>
    </row>
    <row r="18" spans="1:20" ht="13.5" thickBot="1">
      <c r="A18" s="584"/>
      <c r="B18" s="585"/>
      <c r="C18" s="193" t="s">
        <v>12</v>
      </c>
      <c r="D18" s="494" t="s">
        <v>41</v>
      </c>
      <c r="E18" s="495" t="s">
        <v>71</v>
      </c>
      <c r="F18" s="496" t="s">
        <v>14</v>
      </c>
      <c r="G18" s="494" t="s">
        <v>41</v>
      </c>
      <c r="H18" s="497" t="s">
        <v>71</v>
      </c>
      <c r="I18" s="197" t="s">
        <v>72</v>
      </c>
      <c r="J18" s="197" t="s">
        <v>73</v>
      </c>
      <c r="K18" s="198" t="s">
        <v>74</v>
      </c>
      <c r="L18" s="179"/>
      <c r="M18" s="191" t="s">
        <v>12</v>
      </c>
      <c r="N18" s="192" t="s">
        <v>13</v>
      </c>
      <c r="O18" s="192" t="s">
        <v>14</v>
      </c>
      <c r="P18" s="192" t="s">
        <v>13</v>
      </c>
      <c r="Q18" s="192" t="s">
        <v>12</v>
      </c>
      <c r="R18" s="192" t="s">
        <v>13</v>
      </c>
      <c r="S18" s="192" t="s">
        <v>14</v>
      </c>
      <c r="T18" s="192" t="s">
        <v>13</v>
      </c>
    </row>
    <row r="19" spans="1:20" ht="19.5" thickBot="1" thickTop="1">
      <c r="A19" s="498">
        <v>9</v>
      </c>
      <c r="B19" s="499">
        <v>20</v>
      </c>
      <c r="C19" s="500">
        <v>1</v>
      </c>
      <c r="D19" s="247" t="str">
        <f>I7</f>
        <v>SITAS</v>
      </c>
      <c r="E19" s="218"/>
      <c r="F19" s="248" t="s">
        <v>14</v>
      </c>
      <c r="G19" s="247" t="str">
        <f>+I8</f>
        <v>Ezeiza</v>
      </c>
      <c r="H19" s="218"/>
      <c r="I19" s="249">
        <v>1</v>
      </c>
      <c r="J19" s="250">
        <v>8</v>
      </c>
      <c r="K19" s="501"/>
      <c r="L19" s="179"/>
      <c r="M19" s="191"/>
      <c r="N19" s="179"/>
      <c r="O19" s="179"/>
      <c r="P19" s="179"/>
      <c r="Q19" s="192"/>
      <c r="R19" s="179"/>
      <c r="S19" s="179"/>
      <c r="T19" s="179"/>
    </row>
    <row r="20" spans="1:27" ht="19.5" thickBot="1" thickTop="1">
      <c r="A20" s="214">
        <v>9</v>
      </c>
      <c r="B20" s="215" t="s">
        <v>20</v>
      </c>
      <c r="C20" s="216">
        <v>2</v>
      </c>
      <c r="D20" s="217" t="str">
        <f>+C7</f>
        <v>El Retiro</v>
      </c>
      <c r="E20" s="218"/>
      <c r="F20" s="219" t="s">
        <v>14</v>
      </c>
      <c r="G20" s="217" t="str">
        <f>+C8</f>
        <v>Las Heras</v>
      </c>
      <c r="H20" s="218"/>
      <c r="I20" s="220">
        <v>2</v>
      </c>
      <c r="J20" s="221">
        <v>3</v>
      </c>
      <c r="K20" s="222"/>
      <c r="L20" s="208"/>
      <c r="M20" s="209"/>
      <c r="N20" s="160"/>
      <c r="O20" s="160"/>
      <c r="P20" s="160"/>
      <c r="Q20" s="210"/>
      <c r="R20" s="160"/>
      <c r="S20" s="160"/>
      <c r="T20" s="211"/>
      <c r="Y20" s="212"/>
      <c r="Z20" s="160"/>
      <c r="AA20" s="213"/>
    </row>
    <row r="21" spans="1:30" ht="19.5" thickBot="1" thickTop="1">
      <c r="A21" s="214">
        <v>9</v>
      </c>
      <c r="B21" s="215" t="s">
        <v>21</v>
      </c>
      <c r="C21" s="500">
        <v>3</v>
      </c>
      <c r="D21" s="223" t="str">
        <f>+H6</f>
        <v>Ciudad Bs.As.</v>
      </c>
      <c r="E21" s="218"/>
      <c r="F21" s="502" t="s">
        <v>14</v>
      </c>
      <c r="G21" s="217" t="str">
        <f>+H7</f>
        <v>Italiano</v>
      </c>
      <c r="H21" s="218"/>
      <c r="I21" s="220">
        <v>1</v>
      </c>
      <c r="J21" s="221">
        <v>7</v>
      </c>
      <c r="K21" s="222"/>
      <c r="L21" s="208"/>
      <c r="M21" s="209"/>
      <c r="N21" s="160"/>
      <c r="O21" s="160"/>
      <c r="P21" s="160"/>
      <c r="Q21" s="210"/>
      <c r="R21" s="160"/>
      <c r="S21" s="160"/>
      <c r="T21" s="211"/>
      <c r="Y21" s="212"/>
      <c r="Z21" s="160"/>
      <c r="AA21" s="213"/>
      <c r="AD21" s="503"/>
    </row>
    <row r="22" spans="1:30" ht="19.5" thickBot="1" thickTop="1">
      <c r="A22" s="214">
        <v>9</v>
      </c>
      <c r="B22" s="215" t="s">
        <v>21</v>
      </c>
      <c r="C22" s="216">
        <v>4</v>
      </c>
      <c r="D22" s="223" t="str">
        <f>D6</f>
        <v>Los Cedros</v>
      </c>
      <c r="E22" s="261"/>
      <c r="F22" s="502" t="s">
        <v>14</v>
      </c>
      <c r="G22" s="223" t="str">
        <f>+D8</f>
        <v>Alumni C</v>
      </c>
      <c r="H22" s="261"/>
      <c r="I22" s="220">
        <v>2</v>
      </c>
      <c r="J22" s="221">
        <v>4</v>
      </c>
      <c r="K22" s="222"/>
      <c r="L22" s="208"/>
      <c r="M22" s="209"/>
      <c r="N22" s="160"/>
      <c r="O22" s="160"/>
      <c r="P22" s="160"/>
      <c r="Q22" s="210"/>
      <c r="R22" s="160"/>
      <c r="S22" s="160"/>
      <c r="T22" s="211"/>
      <c r="Y22" s="237"/>
      <c r="Z22" s="160" t="s">
        <v>14</v>
      </c>
      <c r="AA22" s="238"/>
      <c r="AD22" s="503"/>
    </row>
    <row r="23" spans="1:30" ht="19.5" thickBot="1" thickTop="1">
      <c r="A23" s="214">
        <v>10</v>
      </c>
      <c r="B23" s="215" t="s">
        <v>15</v>
      </c>
      <c r="C23" s="500">
        <v>5</v>
      </c>
      <c r="D23" s="202" t="str">
        <f>+A7</f>
        <v>La Salle</v>
      </c>
      <c r="E23" s="218"/>
      <c r="F23" s="204" t="s">
        <v>14</v>
      </c>
      <c r="G23" s="202" t="str">
        <f>+A8</f>
        <v>Floresta</v>
      </c>
      <c r="H23" s="218"/>
      <c r="I23" s="205">
        <v>1</v>
      </c>
      <c r="J23" s="206">
        <v>1</v>
      </c>
      <c r="K23" s="207"/>
      <c r="L23" s="208"/>
      <c r="M23" s="209"/>
      <c r="N23" s="160"/>
      <c r="O23" s="160"/>
      <c r="P23" s="160"/>
      <c r="Q23" s="210"/>
      <c r="R23" s="160"/>
      <c r="S23" s="160"/>
      <c r="T23" s="211"/>
      <c r="Y23" s="237"/>
      <c r="Z23" s="160"/>
      <c r="AA23" s="238"/>
      <c r="AD23" s="504"/>
    </row>
    <row r="24" spans="1:30" ht="19.5" thickBot="1" thickTop="1">
      <c r="A24" s="199">
        <v>10</v>
      </c>
      <c r="B24" s="200" t="s">
        <v>15</v>
      </c>
      <c r="C24" s="216">
        <v>6</v>
      </c>
      <c r="D24" s="232" t="str">
        <f>J6</f>
        <v>Tigre</v>
      </c>
      <c r="E24" s="505"/>
      <c r="F24" s="506" t="s">
        <v>14</v>
      </c>
      <c r="G24" s="232" t="str">
        <f>J9</f>
        <v>Pucara C</v>
      </c>
      <c r="H24" s="505"/>
      <c r="I24" s="234">
        <v>2</v>
      </c>
      <c r="J24" s="235">
        <v>9</v>
      </c>
      <c r="K24" s="236"/>
      <c r="L24" s="208"/>
      <c r="M24" s="209"/>
      <c r="N24" s="160"/>
      <c r="O24" s="160"/>
      <c r="P24" s="160"/>
      <c r="Q24" s="210"/>
      <c r="R24" s="160"/>
      <c r="S24" s="160"/>
      <c r="T24" s="211"/>
      <c r="Y24" s="237"/>
      <c r="Z24" s="160"/>
      <c r="AA24" s="238"/>
      <c r="AD24" s="504"/>
    </row>
    <row r="25" spans="1:30" ht="19.5" thickBot="1" thickTop="1">
      <c r="A25" s="214">
        <v>10</v>
      </c>
      <c r="B25" s="215" t="s">
        <v>20</v>
      </c>
      <c r="C25" s="500">
        <v>7</v>
      </c>
      <c r="D25" s="217" t="str">
        <f>+F6</f>
        <v>Daom</v>
      </c>
      <c r="E25" s="218"/>
      <c r="F25" s="219" t="s">
        <v>14</v>
      </c>
      <c r="G25" s="217" t="str">
        <f>+F7</f>
        <v>Italiano Escobar</v>
      </c>
      <c r="H25" s="218"/>
      <c r="I25" s="220">
        <v>1</v>
      </c>
      <c r="J25" s="221">
        <v>5</v>
      </c>
      <c r="K25" s="222"/>
      <c r="L25" s="208"/>
      <c r="M25" s="209"/>
      <c r="N25" s="160"/>
      <c r="O25" s="160"/>
      <c r="P25" s="160"/>
      <c r="Q25" s="210"/>
      <c r="R25" s="160"/>
      <c r="S25" s="160"/>
      <c r="T25" s="211"/>
      <c r="V25" s="241"/>
      <c r="W25" s="160" t="s">
        <v>14</v>
      </c>
      <c r="X25" s="242"/>
      <c r="AD25" s="504"/>
    </row>
    <row r="26" spans="1:30" ht="19.5" thickBot="1" thickTop="1">
      <c r="A26" s="214">
        <v>10</v>
      </c>
      <c r="B26" s="215" t="s">
        <v>20</v>
      </c>
      <c r="C26" s="216">
        <v>8</v>
      </c>
      <c r="D26" s="223" t="str">
        <f>J7</f>
        <v>TF San Pedro</v>
      </c>
      <c r="E26" s="218"/>
      <c r="F26" s="502" t="s">
        <v>14</v>
      </c>
      <c r="G26" s="223" t="str">
        <f>+J8</f>
        <v>Belgrano C</v>
      </c>
      <c r="H26" s="218"/>
      <c r="I26" s="220">
        <v>2</v>
      </c>
      <c r="J26" s="221">
        <v>9</v>
      </c>
      <c r="K26" s="222"/>
      <c r="L26" s="208"/>
      <c r="M26" s="209"/>
      <c r="N26" s="160"/>
      <c r="O26" s="160"/>
      <c r="P26" s="160"/>
      <c r="Q26" s="210"/>
      <c r="R26" s="160"/>
      <c r="S26" s="160"/>
      <c r="T26" s="211"/>
      <c r="V26" s="241"/>
      <c r="W26" s="160"/>
      <c r="X26" s="242"/>
      <c r="AD26" s="504"/>
    </row>
    <row r="27" spans="1:30" ht="19.5" thickBot="1" thickTop="1">
      <c r="A27" s="214">
        <v>10</v>
      </c>
      <c r="B27" s="215" t="s">
        <v>21</v>
      </c>
      <c r="C27" s="500">
        <v>9</v>
      </c>
      <c r="D27" s="217" t="str">
        <f>+B7</f>
        <v>Argentino</v>
      </c>
      <c r="E27" s="218"/>
      <c r="F27" s="219" t="s">
        <v>14</v>
      </c>
      <c r="G27" s="217" t="str">
        <f>+B8</f>
        <v>Def, de Glew</v>
      </c>
      <c r="H27" s="218"/>
      <c r="I27" s="220">
        <v>1</v>
      </c>
      <c r="J27" s="221">
        <v>2</v>
      </c>
      <c r="K27" s="222"/>
      <c r="L27" s="208"/>
      <c r="M27" s="209"/>
      <c r="N27" s="160"/>
      <c r="O27" s="160"/>
      <c r="P27" s="160"/>
      <c r="Q27" s="210"/>
      <c r="R27" s="160"/>
      <c r="S27" s="160"/>
      <c r="T27" s="211"/>
      <c r="V27" s="241"/>
      <c r="W27" s="160"/>
      <c r="X27" s="242"/>
      <c r="AD27" s="503"/>
    </row>
    <row r="28" spans="1:30" ht="19.5" thickBot="1" thickTop="1">
      <c r="A28" s="225">
        <v>10</v>
      </c>
      <c r="B28" s="226" t="s">
        <v>21</v>
      </c>
      <c r="C28" s="281">
        <v>10</v>
      </c>
      <c r="D28" s="240" t="str">
        <f>+G7</f>
        <v>Porteño</v>
      </c>
      <c r="E28" s="218"/>
      <c r="F28" s="228" t="s">
        <v>14</v>
      </c>
      <c r="G28" s="240" t="str">
        <f>+G8</f>
        <v>St. Brendan´s</v>
      </c>
      <c r="H28" s="218"/>
      <c r="I28" s="229">
        <v>2</v>
      </c>
      <c r="J28" s="244">
        <v>6</v>
      </c>
      <c r="K28" s="231"/>
      <c r="L28" s="208"/>
      <c r="M28" s="209"/>
      <c r="N28" s="160"/>
      <c r="O28" s="160"/>
      <c r="P28" s="160"/>
      <c r="Q28" s="210"/>
      <c r="R28" s="160"/>
      <c r="S28" s="160"/>
      <c r="T28" s="211"/>
      <c r="V28" s="241"/>
      <c r="W28" s="160"/>
      <c r="X28" s="242"/>
      <c r="AD28" s="503"/>
    </row>
    <row r="29" spans="1:30" ht="19.5" thickBot="1" thickTop="1">
      <c r="A29" s="214">
        <v>11</v>
      </c>
      <c r="B29" s="215" t="s">
        <v>15</v>
      </c>
      <c r="C29" s="500">
        <v>11</v>
      </c>
      <c r="D29" s="252" t="str">
        <f>I6</f>
        <v>Lujan</v>
      </c>
      <c r="E29" s="218"/>
      <c r="F29" s="507" t="s">
        <v>14</v>
      </c>
      <c r="G29" s="252" t="str">
        <f>+I8</f>
        <v>Ezeiza</v>
      </c>
      <c r="H29" s="218"/>
      <c r="I29" s="234">
        <v>1</v>
      </c>
      <c r="J29" s="235">
        <v>8</v>
      </c>
      <c r="K29" s="236"/>
      <c r="L29" s="208"/>
      <c r="M29" s="209"/>
      <c r="N29" s="160"/>
      <c r="O29" s="160"/>
      <c r="P29" s="160"/>
      <c r="Q29" s="210"/>
      <c r="R29" s="160"/>
      <c r="S29" s="160"/>
      <c r="T29" s="211"/>
      <c r="V29" s="241"/>
      <c r="W29" s="160"/>
      <c r="X29" s="242"/>
      <c r="AD29" s="503"/>
    </row>
    <row r="30" spans="1:30" ht="19.5" thickBot="1" thickTop="1">
      <c r="A30" s="214">
        <v>11</v>
      </c>
      <c r="B30" s="215" t="s">
        <v>15</v>
      </c>
      <c r="C30" s="216">
        <v>12</v>
      </c>
      <c r="D30" s="223" t="str">
        <f>+C6</f>
        <v>Arsenal Zarate</v>
      </c>
      <c r="E30" s="218"/>
      <c r="F30" s="502" t="s">
        <v>14</v>
      </c>
      <c r="G30" s="217" t="str">
        <f>+C7</f>
        <v>El Retiro</v>
      </c>
      <c r="H30" s="218"/>
      <c r="I30" s="220">
        <v>2</v>
      </c>
      <c r="J30" s="221">
        <v>3</v>
      </c>
      <c r="K30" s="222"/>
      <c r="L30" s="208"/>
      <c r="M30" s="209"/>
      <c r="N30" s="160"/>
      <c r="O30" s="160"/>
      <c r="P30" s="160"/>
      <c r="Q30" s="210"/>
      <c r="R30" s="160"/>
      <c r="S30" s="160"/>
      <c r="T30" s="211"/>
      <c r="Y30" s="212"/>
      <c r="Z30" s="160"/>
      <c r="AA30" s="237"/>
      <c r="AD30" s="503"/>
    </row>
    <row r="31" spans="1:30" ht="19.5" thickBot="1" thickTop="1">
      <c r="A31" s="214">
        <v>11</v>
      </c>
      <c r="B31" s="215" t="s">
        <v>20</v>
      </c>
      <c r="C31" s="500">
        <v>13</v>
      </c>
      <c r="D31" s="217" t="str">
        <f>+H7</f>
        <v>Italiano</v>
      </c>
      <c r="E31" s="218"/>
      <c r="F31" s="219" t="s">
        <v>14</v>
      </c>
      <c r="G31" s="217" t="str">
        <f>+H8</f>
        <v>Berazategui</v>
      </c>
      <c r="H31" s="218"/>
      <c r="I31" s="220">
        <v>1</v>
      </c>
      <c r="J31" s="221">
        <v>7</v>
      </c>
      <c r="K31" s="222"/>
      <c r="L31" s="208"/>
      <c r="M31" s="209"/>
      <c r="N31" s="160"/>
      <c r="O31" s="160"/>
      <c r="P31" s="160"/>
      <c r="Q31" s="210"/>
      <c r="R31" s="160"/>
      <c r="S31" s="160"/>
      <c r="T31" s="211"/>
      <c r="Y31" s="212"/>
      <c r="Z31" s="160"/>
      <c r="AA31" s="237"/>
      <c r="AD31" s="503"/>
    </row>
    <row r="32" spans="1:30" ht="19.5" thickBot="1" thickTop="1">
      <c r="A32" s="214">
        <v>11</v>
      </c>
      <c r="B32" s="215" t="s">
        <v>20</v>
      </c>
      <c r="C32" s="216">
        <v>14</v>
      </c>
      <c r="D32" s="223" t="str">
        <f>D6</f>
        <v>Los Cedros</v>
      </c>
      <c r="E32" s="218"/>
      <c r="F32" s="502" t="s">
        <v>14</v>
      </c>
      <c r="G32" s="217" t="str">
        <f>+D7</f>
        <v>Areco</v>
      </c>
      <c r="H32" s="218"/>
      <c r="I32" s="220">
        <v>2</v>
      </c>
      <c r="J32" s="221">
        <v>4</v>
      </c>
      <c r="K32" s="222"/>
      <c r="L32" s="253"/>
      <c r="M32" s="209"/>
      <c r="N32" s="160"/>
      <c r="O32" s="160"/>
      <c r="P32" s="160"/>
      <c r="Q32" s="210"/>
      <c r="R32" s="160"/>
      <c r="S32" s="160"/>
      <c r="T32" s="211"/>
      <c r="Y32" s="254" t="e">
        <f>+#REF!</f>
        <v>#REF!</v>
      </c>
      <c r="Z32" s="160" t="s">
        <v>14</v>
      </c>
      <c r="AA32" s="238">
        <f>+AA22</f>
        <v>0</v>
      </c>
      <c r="AD32" s="503"/>
    </row>
    <row r="33" spans="1:30" ht="19.5" thickBot="1" thickTop="1">
      <c r="A33" s="214">
        <v>11</v>
      </c>
      <c r="B33" s="215" t="s">
        <v>21</v>
      </c>
      <c r="C33" s="500">
        <v>15</v>
      </c>
      <c r="D33" s="217" t="str">
        <f>+A6</f>
        <v>CUBA C</v>
      </c>
      <c r="E33" s="203"/>
      <c r="F33" s="219" t="s">
        <v>14</v>
      </c>
      <c r="G33" s="217" t="str">
        <f>+A7</f>
        <v>La Salle</v>
      </c>
      <c r="H33" s="203"/>
      <c r="I33" s="220">
        <v>1</v>
      </c>
      <c r="J33" s="221">
        <v>1</v>
      </c>
      <c r="K33" s="222"/>
      <c r="L33" s="253"/>
      <c r="M33" s="209"/>
      <c r="N33" s="160"/>
      <c r="O33" s="160"/>
      <c r="P33" s="160"/>
      <c r="Q33" s="210"/>
      <c r="R33" s="160"/>
      <c r="S33" s="160"/>
      <c r="T33" s="211"/>
      <c r="Y33" s="254"/>
      <c r="Z33" s="160"/>
      <c r="AA33" s="238"/>
      <c r="AD33" s="503"/>
    </row>
    <row r="34" spans="1:30" ht="19.5" thickBot="1" thickTop="1">
      <c r="A34" s="199">
        <v>11</v>
      </c>
      <c r="B34" s="200" t="s">
        <v>21</v>
      </c>
      <c r="C34" s="216">
        <v>16</v>
      </c>
      <c r="D34" s="232" t="str">
        <f>J8</f>
        <v>Belgrano C</v>
      </c>
      <c r="E34" s="505"/>
      <c r="F34" s="506" t="s">
        <v>14</v>
      </c>
      <c r="G34" s="232" t="str">
        <f>J9</f>
        <v>Pucara C</v>
      </c>
      <c r="H34" s="505"/>
      <c r="I34" s="234">
        <v>2</v>
      </c>
      <c r="J34" s="235">
        <v>9</v>
      </c>
      <c r="K34" s="236"/>
      <c r="L34" s="253"/>
      <c r="M34" s="209"/>
      <c r="N34" s="160"/>
      <c r="O34" s="160"/>
      <c r="P34" s="160"/>
      <c r="Q34" s="210"/>
      <c r="R34" s="160"/>
      <c r="S34" s="160"/>
      <c r="T34" s="211"/>
      <c r="Y34" s="254"/>
      <c r="Z34" s="160"/>
      <c r="AA34" s="238"/>
      <c r="AD34" s="503"/>
    </row>
    <row r="35" spans="1:30" ht="19.5" thickBot="1" thickTop="1">
      <c r="A35" s="214">
        <v>12</v>
      </c>
      <c r="B35" s="215" t="s">
        <v>15</v>
      </c>
      <c r="C35" s="500">
        <v>17</v>
      </c>
      <c r="D35" s="217" t="str">
        <f>+F7</f>
        <v>Italiano Escobar</v>
      </c>
      <c r="E35" s="218"/>
      <c r="F35" s="219" t="s">
        <v>14</v>
      </c>
      <c r="G35" s="217" t="str">
        <f>+F8</f>
        <v>Berisso</v>
      </c>
      <c r="H35" s="218"/>
      <c r="I35" s="220">
        <v>1</v>
      </c>
      <c r="J35" s="221">
        <v>5</v>
      </c>
      <c r="K35" s="222"/>
      <c r="L35" s="253"/>
      <c r="M35" s="209"/>
      <c r="N35" s="160"/>
      <c r="O35" s="160"/>
      <c r="P35" s="160"/>
      <c r="Q35" s="210"/>
      <c r="R35" s="160"/>
      <c r="S35" s="160"/>
      <c r="T35" s="211"/>
      <c r="V35" s="241">
        <f>+V25</f>
        <v>0</v>
      </c>
      <c r="W35" s="160" t="s">
        <v>14</v>
      </c>
      <c r="X35" s="255" t="e">
        <f>+#REF!</f>
        <v>#REF!</v>
      </c>
      <c r="AD35" s="503"/>
    </row>
    <row r="36" spans="1:30" ht="19.5" thickBot="1" thickTop="1">
      <c r="A36" s="214">
        <v>12</v>
      </c>
      <c r="B36" s="215" t="s">
        <v>15</v>
      </c>
      <c r="C36" s="216">
        <v>18</v>
      </c>
      <c r="D36" s="223" t="str">
        <f>J6</f>
        <v>Tigre</v>
      </c>
      <c r="E36" s="218"/>
      <c r="F36" s="502" t="s">
        <v>14</v>
      </c>
      <c r="G36" s="223" t="str">
        <f>+J7</f>
        <v>TF San Pedro</v>
      </c>
      <c r="H36" s="218"/>
      <c r="I36" s="220">
        <v>2</v>
      </c>
      <c r="J36" s="221">
        <v>9</v>
      </c>
      <c r="K36" s="222"/>
      <c r="L36" s="253"/>
      <c r="M36" s="209"/>
      <c r="N36" s="160"/>
      <c r="O36" s="160"/>
      <c r="P36" s="160"/>
      <c r="Q36" s="210"/>
      <c r="R36" s="160"/>
      <c r="S36" s="160"/>
      <c r="T36" s="211"/>
      <c r="V36" s="241"/>
      <c r="W36" s="160"/>
      <c r="X36" s="255"/>
      <c r="AD36" s="503"/>
    </row>
    <row r="37" spans="1:30" ht="19.5" thickBot="1" thickTop="1">
      <c r="A37" s="214">
        <v>12</v>
      </c>
      <c r="B37" s="215" t="s">
        <v>20</v>
      </c>
      <c r="C37" s="500">
        <v>19</v>
      </c>
      <c r="D37" s="223" t="str">
        <f>+B6</f>
        <v>CASI C</v>
      </c>
      <c r="E37" s="218"/>
      <c r="F37" s="502" t="s">
        <v>14</v>
      </c>
      <c r="G37" s="217" t="str">
        <f>+B7</f>
        <v>Argentino</v>
      </c>
      <c r="H37" s="218"/>
      <c r="I37" s="220">
        <v>1</v>
      </c>
      <c r="J37" s="221">
        <v>2</v>
      </c>
      <c r="K37" s="222"/>
      <c r="L37" s="253"/>
      <c r="M37" s="209"/>
      <c r="N37" s="160"/>
      <c r="O37" s="160"/>
      <c r="P37" s="160"/>
      <c r="Q37" s="210"/>
      <c r="R37" s="160"/>
      <c r="S37" s="160"/>
      <c r="T37" s="211"/>
      <c r="V37" s="241"/>
      <c r="W37" s="160"/>
      <c r="X37" s="255"/>
      <c r="AD37" s="503"/>
    </row>
    <row r="38" spans="1:30" ht="19.5" thickBot="1" thickTop="1">
      <c r="A38" s="225">
        <v>12</v>
      </c>
      <c r="B38" s="226" t="s">
        <v>20</v>
      </c>
      <c r="C38" s="281">
        <v>20</v>
      </c>
      <c r="D38" s="227" t="str">
        <f>+G6</f>
        <v>Las Cañas</v>
      </c>
      <c r="E38" s="218"/>
      <c r="F38" s="508" t="s">
        <v>14</v>
      </c>
      <c r="G38" s="240" t="str">
        <f>+G7</f>
        <v>Porteño</v>
      </c>
      <c r="H38" s="218"/>
      <c r="I38" s="229">
        <v>2</v>
      </c>
      <c r="J38" s="244">
        <v>6</v>
      </c>
      <c r="K38" s="231"/>
      <c r="L38" s="253"/>
      <c r="M38" s="209"/>
      <c r="N38" s="160"/>
      <c r="O38" s="160"/>
      <c r="P38" s="160"/>
      <c r="Q38" s="210"/>
      <c r="R38" s="160"/>
      <c r="S38" s="160"/>
      <c r="T38" s="211"/>
      <c r="V38" s="241"/>
      <c r="W38" s="160"/>
      <c r="X38" s="255"/>
      <c r="AD38" s="503"/>
    </row>
    <row r="39" spans="1:30" ht="19.5" thickBot="1" thickTop="1">
      <c r="A39" s="245">
        <v>12</v>
      </c>
      <c r="B39" s="246" t="s">
        <v>21</v>
      </c>
      <c r="C39" s="344">
        <v>21</v>
      </c>
      <c r="D39" s="509" t="str">
        <f>I6</f>
        <v>Lujan</v>
      </c>
      <c r="E39" s="218"/>
      <c r="F39" s="510" t="s">
        <v>14</v>
      </c>
      <c r="G39" s="509" t="str">
        <f>+I7</f>
        <v>SITAS</v>
      </c>
      <c r="H39" s="218"/>
      <c r="I39" s="511">
        <v>1</v>
      </c>
      <c r="J39" s="512">
        <v>8</v>
      </c>
      <c r="K39" s="513"/>
      <c r="L39" s="253"/>
      <c r="M39" s="209"/>
      <c r="N39" s="160"/>
      <c r="O39" s="160"/>
      <c r="P39" s="160"/>
      <c r="Q39" s="210"/>
      <c r="R39" s="160"/>
      <c r="S39" s="160"/>
      <c r="T39" s="211"/>
      <c r="V39" s="241"/>
      <c r="W39" s="160"/>
      <c r="X39" s="255"/>
      <c r="AD39" s="503"/>
    </row>
    <row r="40" spans="1:30" ht="19.5" thickBot="1" thickTop="1">
      <c r="A40" s="214">
        <v>12</v>
      </c>
      <c r="B40" s="215" t="s">
        <v>21</v>
      </c>
      <c r="C40" s="216">
        <v>22</v>
      </c>
      <c r="D40" s="223" t="str">
        <f>+C6</f>
        <v>Arsenal Zarate</v>
      </c>
      <c r="E40" s="218"/>
      <c r="F40" s="502" t="s">
        <v>14</v>
      </c>
      <c r="G40" s="223" t="str">
        <f>+C8</f>
        <v>Las Heras</v>
      </c>
      <c r="H40" s="218"/>
      <c r="I40" s="220">
        <v>2</v>
      </c>
      <c r="J40" s="221">
        <v>3</v>
      </c>
      <c r="K40" s="222"/>
      <c r="L40" s="253"/>
      <c r="M40" s="209"/>
      <c r="N40" s="160"/>
      <c r="O40" s="160"/>
      <c r="P40" s="160"/>
      <c r="Q40" s="210"/>
      <c r="R40" s="160"/>
      <c r="S40" s="160"/>
      <c r="T40" s="211"/>
      <c r="Y40" s="212"/>
      <c r="Z40" s="160"/>
      <c r="AA40" s="238"/>
      <c r="AD40" s="503"/>
    </row>
    <row r="41" spans="1:30" ht="19.5" thickBot="1" thickTop="1">
      <c r="A41" s="214">
        <v>13</v>
      </c>
      <c r="B41" s="215" t="s">
        <v>15</v>
      </c>
      <c r="C41" s="500">
        <v>23</v>
      </c>
      <c r="D41" s="223" t="str">
        <f>+H6</f>
        <v>Ciudad Bs.As.</v>
      </c>
      <c r="E41" s="218"/>
      <c r="F41" s="502" t="s">
        <v>14</v>
      </c>
      <c r="G41" s="223" t="str">
        <f>+H8</f>
        <v>Berazategui</v>
      </c>
      <c r="H41" s="218"/>
      <c r="I41" s="220">
        <v>1</v>
      </c>
      <c r="J41" s="221">
        <v>7</v>
      </c>
      <c r="K41" s="222"/>
      <c r="L41" s="253"/>
      <c r="M41" s="209"/>
      <c r="N41" s="160"/>
      <c r="O41" s="160"/>
      <c r="P41" s="160"/>
      <c r="Q41" s="210"/>
      <c r="R41" s="160"/>
      <c r="S41" s="160"/>
      <c r="T41" s="211"/>
      <c r="Y41" s="212"/>
      <c r="Z41" s="160"/>
      <c r="AA41" s="238"/>
      <c r="AD41" s="503"/>
    </row>
    <row r="42" spans="1:30" ht="19.5" thickBot="1" thickTop="1">
      <c r="A42" s="214">
        <v>13</v>
      </c>
      <c r="B42" s="215" t="s">
        <v>15</v>
      </c>
      <c r="C42" s="216">
        <v>24</v>
      </c>
      <c r="D42" s="217" t="str">
        <f>D7</f>
        <v>Areco</v>
      </c>
      <c r="E42" s="243"/>
      <c r="F42" s="219" t="s">
        <v>14</v>
      </c>
      <c r="G42" s="217" t="str">
        <f>+D8</f>
        <v>Alumni C</v>
      </c>
      <c r="H42" s="243"/>
      <c r="I42" s="220">
        <v>2</v>
      </c>
      <c r="J42" s="221">
        <v>4</v>
      </c>
      <c r="K42" s="222"/>
      <c r="L42" s="253"/>
      <c r="M42" s="209"/>
      <c r="N42" s="160"/>
      <c r="O42" s="160"/>
      <c r="P42" s="160"/>
      <c r="Q42" s="210"/>
      <c r="R42" s="160"/>
      <c r="S42" s="160"/>
      <c r="T42" s="211"/>
      <c r="Y42" s="213" t="e">
        <f>+#REF!</f>
        <v>#REF!</v>
      </c>
      <c r="Z42" s="160" t="s">
        <v>14</v>
      </c>
      <c r="AA42" s="237">
        <f>+Y22</f>
        <v>0</v>
      </c>
      <c r="AD42" s="503"/>
    </row>
    <row r="43" spans="1:30" ht="19.5" thickBot="1" thickTop="1">
      <c r="A43" s="214">
        <v>13</v>
      </c>
      <c r="B43" s="215" t="s">
        <v>20</v>
      </c>
      <c r="C43" s="500">
        <v>25</v>
      </c>
      <c r="D43" s="256" t="str">
        <f>+A6</f>
        <v>CUBA C</v>
      </c>
      <c r="E43" s="218"/>
      <c r="F43" s="514" t="s">
        <v>14</v>
      </c>
      <c r="G43" s="256" t="str">
        <f>+A8</f>
        <v>Floresta</v>
      </c>
      <c r="H43" s="218"/>
      <c r="I43" s="257">
        <v>1</v>
      </c>
      <c r="J43" s="515">
        <v>1</v>
      </c>
      <c r="K43" s="258"/>
      <c r="L43" s="253"/>
      <c r="M43" s="209"/>
      <c r="N43" s="160"/>
      <c r="O43" s="160"/>
      <c r="P43" s="160"/>
      <c r="Q43" s="210"/>
      <c r="R43" s="160"/>
      <c r="S43" s="160"/>
      <c r="T43" s="211"/>
      <c r="Y43" s="213"/>
      <c r="Z43" s="160"/>
      <c r="AA43" s="237"/>
      <c r="AD43" s="503"/>
    </row>
    <row r="44" spans="1:30" ht="19.5" thickBot="1" thickTop="1">
      <c r="A44" s="214">
        <v>13</v>
      </c>
      <c r="B44" s="215" t="s">
        <v>20</v>
      </c>
      <c r="C44" s="216">
        <v>26</v>
      </c>
      <c r="D44" s="232" t="str">
        <f>J7</f>
        <v>TF San Pedro</v>
      </c>
      <c r="E44" s="505"/>
      <c r="F44" s="506" t="s">
        <v>14</v>
      </c>
      <c r="G44" s="232" t="str">
        <f>J9</f>
        <v>Pucara C</v>
      </c>
      <c r="H44" s="505"/>
      <c r="I44" s="234">
        <v>2</v>
      </c>
      <c r="J44" s="235">
        <v>9</v>
      </c>
      <c r="K44" s="236"/>
      <c r="L44" s="253"/>
      <c r="M44" s="209"/>
      <c r="N44" s="160"/>
      <c r="O44" s="160"/>
      <c r="P44" s="160"/>
      <c r="Q44" s="210"/>
      <c r="R44" s="160"/>
      <c r="S44" s="160"/>
      <c r="T44" s="211"/>
      <c r="Y44" s="213"/>
      <c r="Z44" s="160"/>
      <c r="AA44" s="237"/>
      <c r="AD44" s="503"/>
    </row>
    <row r="45" spans="1:30" ht="19.5" thickBot="1" thickTop="1">
      <c r="A45" s="214">
        <v>13</v>
      </c>
      <c r="B45" s="215" t="s">
        <v>21</v>
      </c>
      <c r="C45" s="500">
        <v>27</v>
      </c>
      <c r="D45" s="223" t="str">
        <f>+F6</f>
        <v>Daom</v>
      </c>
      <c r="E45" s="218"/>
      <c r="F45" s="502" t="s">
        <v>14</v>
      </c>
      <c r="G45" s="223" t="str">
        <f>+F8</f>
        <v>Berisso</v>
      </c>
      <c r="H45" s="218"/>
      <c r="I45" s="220">
        <v>1</v>
      </c>
      <c r="J45" s="221">
        <v>5</v>
      </c>
      <c r="K45" s="222"/>
      <c r="L45" s="253"/>
      <c r="M45" s="209"/>
      <c r="N45" s="160"/>
      <c r="O45" s="160"/>
      <c r="P45" s="160"/>
      <c r="Q45" s="210"/>
      <c r="R45" s="160"/>
      <c r="S45" s="160"/>
      <c r="T45" s="211"/>
      <c r="V45" s="241">
        <f>+V25</f>
        <v>0</v>
      </c>
      <c r="W45" s="160" t="s">
        <v>14</v>
      </c>
      <c r="X45" s="259" t="e">
        <f>+#REF!</f>
        <v>#REF!</v>
      </c>
      <c r="AD45" s="503"/>
    </row>
    <row r="46" spans="1:30" ht="19.5" thickBot="1" thickTop="1">
      <c r="A46" s="214">
        <v>13</v>
      </c>
      <c r="B46" s="215" t="s">
        <v>21</v>
      </c>
      <c r="C46" s="216">
        <v>28</v>
      </c>
      <c r="D46" s="223" t="str">
        <f>J6</f>
        <v>Tigre</v>
      </c>
      <c r="E46" s="218"/>
      <c r="F46" s="502" t="s">
        <v>14</v>
      </c>
      <c r="G46" s="223" t="str">
        <f>+J8</f>
        <v>Belgrano C</v>
      </c>
      <c r="H46" s="218"/>
      <c r="I46" s="220">
        <v>2</v>
      </c>
      <c r="J46" s="221">
        <v>9</v>
      </c>
      <c r="K46" s="222"/>
      <c r="L46" s="253"/>
      <c r="M46" s="209"/>
      <c r="N46" s="160"/>
      <c r="O46" s="160"/>
      <c r="P46" s="160"/>
      <c r="Q46" s="210"/>
      <c r="R46" s="160"/>
      <c r="S46" s="160"/>
      <c r="T46" s="211"/>
      <c r="V46" s="241"/>
      <c r="W46" s="160"/>
      <c r="X46" s="259"/>
      <c r="AD46" s="503"/>
    </row>
    <row r="47" spans="1:30" ht="19.5" thickBot="1" thickTop="1">
      <c r="A47" s="214">
        <v>14</v>
      </c>
      <c r="B47" s="215" t="s">
        <v>15</v>
      </c>
      <c r="C47" s="500">
        <v>29</v>
      </c>
      <c r="D47" s="223" t="str">
        <f>+B6</f>
        <v>CASI C</v>
      </c>
      <c r="E47" s="218"/>
      <c r="F47" s="502" t="s">
        <v>14</v>
      </c>
      <c r="G47" s="223" t="str">
        <f>+B8</f>
        <v>Def, de Glew</v>
      </c>
      <c r="H47" s="218"/>
      <c r="I47" s="220">
        <v>1</v>
      </c>
      <c r="J47" s="221">
        <v>2</v>
      </c>
      <c r="K47" s="222"/>
      <c r="L47" s="253"/>
      <c r="M47" s="209"/>
      <c r="N47" s="160"/>
      <c r="O47" s="160"/>
      <c r="P47" s="160"/>
      <c r="Q47" s="210"/>
      <c r="R47" s="160"/>
      <c r="S47" s="160"/>
      <c r="T47" s="211"/>
      <c r="V47" s="241"/>
      <c r="W47" s="160"/>
      <c r="X47" s="259"/>
      <c r="AD47" s="503"/>
    </row>
    <row r="48" spans="1:30" ht="19.5" thickBot="1" thickTop="1">
      <c r="A48" s="214">
        <v>14</v>
      </c>
      <c r="B48" s="215" t="s">
        <v>15</v>
      </c>
      <c r="C48" s="216">
        <v>30</v>
      </c>
      <c r="D48" s="223" t="str">
        <f>+G6</f>
        <v>Las Cañas</v>
      </c>
      <c r="E48" s="218"/>
      <c r="F48" s="502" t="s">
        <v>14</v>
      </c>
      <c r="G48" s="223" t="str">
        <f>+G8</f>
        <v>St. Brendan´s</v>
      </c>
      <c r="H48" s="218"/>
      <c r="I48" s="220">
        <v>2</v>
      </c>
      <c r="J48" s="221">
        <v>6</v>
      </c>
      <c r="K48" s="222"/>
      <c r="L48" s="253"/>
      <c r="M48" s="209"/>
      <c r="N48" s="160"/>
      <c r="O48" s="160"/>
      <c r="P48" s="160"/>
      <c r="Q48" s="210"/>
      <c r="R48" s="160"/>
      <c r="S48" s="160"/>
      <c r="T48" s="211"/>
      <c r="V48" s="241"/>
      <c r="W48" s="160"/>
      <c r="X48" s="259"/>
      <c r="AD48" s="503"/>
    </row>
    <row r="49" spans="1:24" ht="19.5" thickBot="1" thickTop="1">
      <c r="A49" s="613" t="s">
        <v>25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5"/>
      <c r="L49" s="253"/>
      <c r="M49" s="209"/>
      <c r="N49" s="265"/>
      <c r="O49" s="265"/>
      <c r="P49" s="265"/>
      <c r="Q49" s="266"/>
      <c r="R49" s="160"/>
      <c r="S49" s="160"/>
      <c r="T49" s="211"/>
      <c r="V49" s="242">
        <f>+X25</f>
        <v>0</v>
      </c>
      <c r="W49" s="160" t="s">
        <v>14</v>
      </c>
      <c r="X49" s="255" t="e">
        <f>+#REF!</f>
        <v>#REF!</v>
      </c>
    </row>
    <row r="50" spans="1:30" ht="18.75" thickBot="1">
      <c r="A50" s="267" t="s">
        <v>17</v>
      </c>
      <c r="B50" s="268" t="s">
        <v>15</v>
      </c>
      <c r="C50" s="295">
        <v>28</v>
      </c>
      <c r="D50" s="269" t="str">
        <f>'M15 GI SITAS'!D19</f>
        <v>gz1</v>
      </c>
      <c r="E50" s="203"/>
      <c r="F50" s="270" t="s">
        <v>14</v>
      </c>
      <c r="G50" s="269" t="str">
        <f>'M15 GI SITAS'!D21</f>
        <v>2m2</v>
      </c>
      <c r="H50" s="203"/>
      <c r="I50" s="271">
        <v>1</v>
      </c>
      <c r="J50" s="272" t="s">
        <v>5</v>
      </c>
      <c r="K50" s="236"/>
      <c r="L50" s="273"/>
      <c r="M50" s="266"/>
      <c r="N50" s="160"/>
      <c r="O50" s="160"/>
      <c r="P50" s="160"/>
      <c r="Q50" s="266"/>
      <c r="R50" s="160"/>
      <c r="S50" s="160"/>
      <c r="T50" s="211"/>
      <c r="AD50" s="503">
        <v>0.625</v>
      </c>
    </row>
    <row r="51" spans="1:30" ht="19.5" thickBot="1" thickTop="1">
      <c r="A51" s="267" t="s">
        <v>17</v>
      </c>
      <c r="B51" s="268" t="s">
        <v>15</v>
      </c>
      <c r="C51" s="274">
        <v>29</v>
      </c>
      <c r="D51" s="275" t="str">
        <f>'M15 GI SITAS'!E19</f>
        <v>gz2</v>
      </c>
      <c r="E51" s="218"/>
      <c r="F51" s="276" t="s">
        <v>14</v>
      </c>
      <c r="G51" s="275" t="str">
        <f>'M15 GI SITAS'!E21</f>
        <v>gz10</v>
      </c>
      <c r="H51" s="218"/>
      <c r="I51" s="277">
        <v>2</v>
      </c>
      <c r="J51" s="278" t="s">
        <v>6</v>
      </c>
      <c r="K51" s="222"/>
      <c r="L51" s="273"/>
      <c r="M51" s="266"/>
      <c r="N51" s="160"/>
      <c r="O51" s="160"/>
      <c r="P51" s="160"/>
      <c r="Q51" s="266"/>
      <c r="R51" s="160"/>
      <c r="S51" s="160"/>
      <c r="T51" s="211"/>
      <c r="AD51" s="503">
        <v>0.625</v>
      </c>
    </row>
    <row r="52" spans="1:30" ht="19.5" thickBot="1" thickTop="1">
      <c r="A52" s="267" t="s">
        <v>17</v>
      </c>
      <c r="B52" s="286" t="s">
        <v>20</v>
      </c>
      <c r="C52" s="216">
        <v>30</v>
      </c>
      <c r="D52" s="275" t="str">
        <f>'M15 GI SITAS'!F19</f>
        <v>gz3</v>
      </c>
      <c r="E52" s="218"/>
      <c r="F52" s="276" t="s">
        <v>14</v>
      </c>
      <c r="G52" s="275" t="str">
        <f>'M15 GI SITAS'!F21</f>
        <v>m2</v>
      </c>
      <c r="H52" s="218"/>
      <c r="I52" s="277">
        <v>1</v>
      </c>
      <c r="J52" s="278" t="s">
        <v>7</v>
      </c>
      <c r="K52" s="222"/>
      <c r="M52" s="289"/>
      <c r="N52" s="160"/>
      <c r="O52" s="160"/>
      <c r="P52" s="160"/>
      <c r="Q52" s="289"/>
      <c r="R52" s="160"/>
      <c r="S52" s="160"/>
      <c r="T52" s="211"/>
      <c r="AD52" s="503">
        <v>0.638888888888889</v>
      </c>
    </row>
    <row r="53" spans="1:30" ht="19.5" thickBot="1" thickTop="1">
      <c r="A53" s="279" t="s">
        <v>17</v>
      </c>
      <c r="B53" s="301" t="s">
        <v>20</v>
      </c>
      <c r="C53" s="516">
        <v>31</v>
      </c>
      <c r="D53" s="302" t="str">
        <f>'M15 GI SITAS'!G19</f>
        <v>gz4</v>
      </c>
      <c r="E53" s="243"/>
      <c r="F53" s="309" t="s">
        <v>14</v>
      </c>
      <c r="G53" s="302" t="str">
        <f>'M15 GI SITAS'!G21</f>
        <v>gz9</v>
      </c>
      <c r="H53" s="243"/>
      <c r="I53" s="304">
        <v>2</v>
      </c>
      <c r="J53" s="305" t="s">
        <v>8</v>
      </c>
      <c r="K53" s="231"/>
      <c r="M53" s="289"/>
      <c r="N53" s="160"/>
      <c r="O53" s="160"/>
      <c r="P53" s="160"/>
      <c r="Q53" s="289"/>
      <c r="R53" s="160"/>
      <c r="S53" s="160"/>
      <c r="T53" s="211"/>
      <c r="AD53" s="517">
        <v>0.638888888888889</v>
      </c>
    </row>
    <row r="54" spans="1:30" ht="18.75" thickBot="1">
      <c r="A54" s="267" t="s">
        <v>17</v>
      </c>
      <c r="B54" s="294" t="s">
        <v>24</v>
      </c>
      <c r="C54" s="295">
        <v>32</v>
      </c>
      <c r="D54" s="269" t="str">
        <f>'M15 GI SITAS'!D20</f>
        <v>gz7</v>
      </c>
      <c r="E54" s="203"/>
      <c r="F54" s="270" t="s">
        <v>14</v>
      </c>
      <c r="G54" s="269" t="str">
        <f>'M15 GI SITAS'!D21</f>
        <v>2m2</v>
      </c>
      <c r="H54" s="203"/>
      <c r="I54" s="271">
        <v>1</v>
      </c>
      <c r="J54" s="272" t="s">
        <v>5</v>
      </c>
      <c r="K54" s="236"/>
      <c r="L54" s="160"/>
      <c r="M54" s="266"/>
      <c r="N54" s="160"/>
      <c r="O54" s="160"/>
      <c r="P54" s="160"/>
      <c r="Q54" s="289"/>
      <c r="R54" s="160"/>
      <c r="S54" s="160"/>
      <c r="T54" s="211"/>
      <c r="AD54" s="503">
        <v>0.6597222222222222</v>
      </c>
    </row>
    <row r="55" spans="1:30" ht="19.5" thickBot="1" thickTop="1">
      <c r="A55" s="267" t="s">
        <v>17</v>
      </c>
      <c r="B55" s="294" t="s">
        <v>24</v>
      </c>
      <c r="C55" s="518">
        <v>33</v>
      </c>
      <c r="D55" s="275" t="str">
        <f>'M15 GI SITAS'!E20</f>
        <v>gz8</v>
      </c>
      <c r="E55" s="218"/>
      <c r="F55" s="276" t="s">
        <v>14</v>
      </c>
      <c r="G55" s="275" t="str">
        <f>'M15 GI SITAS'!E21</f>
        <v>gz10</v>
      </c>
      <c r="H55" s="218"/>
      <c r="I55" s="277">
        <v>2</v>
      </c>
      <c r="J55" s="278" t="s">
        <v>6</v>
      </c>
      <c r="K55" s="222"/>
      <c r="L55" s="160"/>
      <c r="M55" s="296"/>
      <c r="N55" s="160"/>
      <c r="O55" s="160"/>
      <c r="P55" s="160"/>
      <c r="Q55" s="297"/>
      <c r="R55" s="160"/>
      <c r="S55" s="160"/>
      <c r="T55" s="211"/>
      <c r="AD55" s="503">
        <v>0.6597222222222222</v>
      </c>
    </row>
    <row r="56" spans="1:30" s="163" customFormat="1" ht="19.5" thickBot="1" thickTop="1">
      <c r="A56" s="267" t="s">
        <v>18</v>
      </c>
      <c r="B56" s="519" t="s">
        <v>22</v>
      </c>
      <c r="C56" s="216">
        <v>34</v>
      </c>
      <c r="D56" s="275" t="str">
        <f>'M15 GI SITAS'!F20</f>
        <v>gz5</v>
      </c>
      <c r="E56" s="218"/>
      <c r="F56" s="276" t="s">
        <v>14</v>
      </c>
      <c r="G56" s="275" t="str">
        <f>'M15 GI SITAS'!F21</f>
        <v>m2</v>
      </c>
      <c r="H56" s="218"/>
      <c r="I56" s="277">
        <v>1</v>
      </c>
      <c r="J56" s="278" t="s">
        <v>7</v>
      </c>
      <c r="K56" s="222"/>
      <c r="L56" s="160"/>
      <c r="M56" s="299"/>
      <c r="N56" s="160"/>
      <c r="O56" s="160"/>
      <c r="P56" s="160"/>
      <c r="Q56" s="299"/>
      <c r="R56" s="160"/>
      <c r="S56" s="160"/>
      <c r="T56" s="211"/>
      <c r="V56" s="40"/>
      <c r="W56" s="40"/>
      <c r="X56" s="40"/>
      <c r="Y56" s="40"/>
      <c r="Z56" s="40"/>
      <c r="AA56" s="40"/>
      <c r="AB56" s="40"/>
      <c r="AC56" s="40"/>
      <c r="AD56" s="520">
        <v>0.6736111111111112</v>
      </c>
    </row>
    <row r="57" spans="1:30" s="163" customFormat="1" ht="19.5" thickBot="1" thickTop="1">
      <c r="A57" s="279" t="s">
        <v>18</v>
      </c>
      <c r="B57" s="280" t="s">
        <v>22</v>
      </c>
      <c r="C57" s="516">
        <v>35</v>
      </c>
      <c r="D57" s="302" t="str">
        <f>'M15 GI SITAS'!G20</f>
        <v>gz6</v>
      </c>
      <c r="E57" s="243"/>
      <c r="F57" s="309" t="s">
        <v>14</v>
      </c>
      <c r="G57" s="302" t="str">
        <f>'M15 GI SITAS'!G21</f>
        <v>gz9</v>
      </c>
      <c r="H57" s="243"/>
      <c r="I57" s="304">
        <v>2</v>
      </c>
      <c r="J57" s="305" t="s">
        <v>8</v>
      </c>
      <c r="K57" s="231"/>
      <c r="L57" s="160"/>
      <c r="M57" s="299"/>
      <c r="N57" s="160"/>
      <c r="O57" s="160"/>
      <c r="P57" s="160"/>
      <c r="Q57" s="299"/>
      <c r="R57" s="160"/>
      <c r="S57" s="160"/>
      <c r="T57" s="211"/>
      <c r="V57" s="40"/>
      <c r="W57" s="40"/>
      <c r="X57" s="40"/>
      <c r="Y57" s="40"/>
      <c r="Z57" s="40"/>
      <c r="AA57" s="40"/>
      <c r="AB57" s="40"/>
      <c r="AC57" s="40"/>
      <c r="AD57" s="521">
        <v>0.6736111111111112</v>
      </c>
    </row>
    <row r="58" spans="1:30" s="163" customFormat="1" ht="18.75" thickBot="1">
      <c r="A58" s="267" t="s">
        <v>18</v>
      </c>
      <c r="B58" s="300" t="s">
        <v>21</v>
      </c>
      <c r="C58" s="295">
        <v>36</v>
      </c>
      <c r="D58" s="269" t="str">
        <f>'M15 GI SITAS'!D19</f>
        <v>gz1</v>
      </c>
      <c r="E58" s="203"/>
      <c r="F58" s="270" t="s">
        <v>14</v>
      </c>
      <c r="G58" s="269" t="str">
        <f>'M15 GI SITAS'!D20</f>
        <v>gz7</v>
      </c>
      <c r="H58" s="203"/>
      <c r="I58" s="271">
        <v>1</v>
      </c>
      <c r="J58" s="272" t="s">
        <v>5</v>
      </c>
      <c r="K58" s="236"/>
      <c r="L58" s="160"/>
      <c r="M58" s="299"/>
      <c r="N58" s="160"/>
      <c r="O58" s="160"/>
      <c r="P58" s="160"/>
      <c r="Q58" s="299"/>
      <c r="R58" s="160"/>
      <c r="S58" s="160"/>
      <c r="T58" s="211"/>
      <c r="V58" s="40"/>
      <c r="W58" s="40"/>
      <c r="X58" s="40"/>
      <c r="Y58" s="40"/>
      <c r="Z58" s="40"/>
      <c r="AA58" s="40"/>
      <c r="AB58" s="40"/>
      <c r="AC58" s="40"/>
      <c r="AD58" s="520">
        <v>0.6944444444444445</v>
      </c>
    </row>
    <row r="59" spans="1:30" s="163" customFormat="1" ht="19.5" thickBot="1" thickTop="1">
      <c r="A59" s="267" t="s">
        <v>18</v>
      </c>
      <c r="B59" s="300" t="s">
        <v>21</v>
      </c>
      <c r="C59" s="518">
        <v>37</v>
      </c>
      <c r="D59" s="275" t="str">
        <f>'M15 GI SITAS'!E19</f>
        <v>gz2</v>
      </c>
      <c r="E59" s="218"/>
      <c r="F59" s="522" t="s">
        <v>14</v>
      </c>
      <c r="G59" s="275" t="str">
        <f>'M15 GI SITAS'!E20</f>
        <v>gz8</v>
      </c>
      <c r="H59" s="218"/>
      <c r="I59" s="277">
        <v>2</v>
      </c>
      <c r="J59" s="278" t="s">
        <v>6</v>
      </c>
      <c r="K59" s="222"/>
      <c r="L59" s="160"/>
      <c r="M59" s="299"/>
      <c r="N59" s="160"/>
      <c r="O59" s="160"/>
      <c r="P59" s="160"/>
      <c r="Q59" s="299"/>
      <c r="R59" s="160"/>
      <c r="S59" s="160"/>
      <c r="T59" s="211"/>
      <c r="V59" s="40"/>
      <c r="W59" s="40"/>
      <c r="X59" s="40"/>
      <c r="Y59" s="40"/>
      <c r="Z59" s="40"/>
      <c r="AA59" s="40"/>
      <c r="AB59" s="40"/>
      <c r="AC59" s="40"/>
      <c r="AD59" s="520">
        <v>0.6944444444444445</v>
      </c>
    </row>
    <row r="60" spans="1:30" s="163" customFormat="1" ht="19.5" thickBot="1" thickTop="1">
      <c r="A60" s="267" t="s">
        <v>19</v>
      </c>
      <c r="B60" s="307" t="s">
        <v>15</v>
      </c>
      <c r="C60" s="216">
        <v>38</v>
      </c>
      <c r="D60" s="275" t="str">
        <f>'M15 GI SITAS'!F19</f>
        <v>gz3</v>
      </c>
      <c r="E60" s="218"/>
      <c r="F60" s="276" t="s">
        <v>14</v>
      </c>
      <c r="G60" s="275" t="str">
        <f>'M15 GI SITAS'!F20</f>
        <v>gz5</v>
      </c>
      <c r="H60" s="218"/>
      <c r="I60" s="277">
        <v>1</v>
      </c>
      <c r="J60" s="278" t="s">
        <v>7</v>
      </c>
      <c r="K60" s="222"/>
      <c r="L60" s="160"/>
      <c r="M60" s="299"/>
      <c r="N60" s="160"/>
      <c r="O60" s="160"/>
      <c r="P60" s="160"/>
      <c r="Q60" s="299"/>
      <c r="R60" s="160"/>
      <c r="S60" s="160"/>
      <c r="T60" s="211"/>
      <c r="V60" s="40"/>
      <c r="W60" s="40"/>
      <c r="X60" s="40"/>
      <c r="Y60" s="40"/>
      <c r="Z60" s="40"/>
      <c r="AA60" s="40"/>
      <c r="AB60" s="40"/>
      <c r="AC60" s="40"/>
      <c r="AD60" s="520">
        <v>0.7083333333333334</v>
      </c>
    </row>
    <row r="61" spans="1:30" s="163" customFormat="1" ht="19.5" thickBot="1" thickTop="1">
      <c r="A61" s="279" t="s">
        <v>19</v>
      </c>
      <c r="B61" s="298" t="s">
        <v>15</v>
      </c>
      <c r="C61" s="516">
        <v>39</v>
      </c>
      <c r="D61" s="302" t="str">
        <f>'M15 GI SITAS'!G19</f>
        <v>gz4</v>
      </c>
      <c r="E61" s="243"/>
      <c r="F61" s="309" t="s">
        <v>14</v>
      </c>
      <c r="G61" s="302" t="str">
        <f>'M15 GI SITAS'!G20</f>
        <v>gz6</v>
      </c>
      <c r="H61" s="243"/>
      <c r="I61" s="304">
        <v>2</v>
      </c>
      <c r="J61" s="305" t="s">
        <v>8</v>
      </c>
      <c r="K61" s="231"/>
      <c r="L61" s="160"/>
      <c r="M61" s="299"/>
      <c r="N61" s="160"/>
      <c r="O61" s="160"/>
      <c r="P61" s="160"/>
      <c r="Q61" s="299"/>
      <c r="R61" s="160"/>
      <c r="S61" s="160"/>
      <c r="T61" s="211"/>
      <c r="V61" s="40"/>
      <c r="W61" s="40"/>
      <c r="X61" s="40"/>
      <c r="Y61" s="40"/>
      <c r="Z61" s="40"/>
      <c r="AA61" s="40"/>
      <c r="AB61" s="40"/>
      <c r="AC61" s="40"/>
      <c r="AD61" s="520">
        <v>0.7083333333333334</v>
      </c>
    </row>
    <row r="62" spans="1:30" s="163" customFormat="1" ht="18.75" thickBot="1">
      <c r="A62" s="267" t="s">
        <v>19</v>
      </c>
      <c r="B62" s="268" t="s">
        <v>21</v>
      </c>
      <c r="C62" s="295">
        <v>40</v>
      </c>
      <c r="D62" s="314" t="s">
        <v>79</v>
      </c>
      <c r="E62" s="203"/>
      <c r="F62" s="270" t="s">
        <v>14</v>
      </c>
      <c r="G62" s="314" t="s">
        <v>36</v>
      </c>
      <c r="H62" s="203"/>
      <c r="I62" s="271">
        <v>1</v>
      </c>
      <c r="J62" s="315" t="s">
        <v>76</v>
      </c>
      <c r="K62" s="236"/>
      <c r="L62" s="160"/>
      <c r="M62" s="299"/>
      <c r="N62" s="160"/>
      <c r="O62" s="160"/>
      <c r="P62" s="160"/>
      <c r="Q62" s="299"/>
      <c r="R62" s="160"/>
      <c r="S62" s="160"/>
      <c r="T62" s="211"/>
      <c r="V62" s="40"/>
      <c r="W62" s="40"/>
      <c r="X62" s="40"/>
      <c r="Y62" s="40"/>
      <c r="Z62" s="40"/>
      <c r="AA62" s="40"/>
      <c r="AB62" s="40"/>
      <c r="AC62" s="40"/>
      <c r="AD62" s="520">
        <v>0.7430555555555555</v>
      </c>
    </row>
    <row r="63" spans="1:30" s="163" customFormat="1" ht="19.5" thickBot="1" thickTop="1">
      <c r="A63" s="279" t="s">
        <v>19</v>
      </c>
      <c r="B63" s="301" t="s">
        <v>21</v>
      </c>
      <c r="C63" s="281">
        <v>41</v>
      </c>
      <c r="D63" s="316" t="s">
        <v>80</v>
      </c>
      <c r="E63" s="243"/>
      <c r="F63" s="309" t="s">
        <v>14</v>
      </c>
      <c r="G63" s="316" t="s">
        <v>37</v>
      </c>
      <c r="H63" s="243"/>
      <c r="I63" s="304">
        <v>2</v>
      </c>
      <c r="J63" s="317" t="s">
        <v>76</v>
      </c>
      <c r="K63" s="231"/>
      <c r="L63" s="160"/>
      <c r="M63" s="299"/>
      <c r="N63" s="160"/>
      <c r="O63" s="160"/>
      <c r="P63" s="160"/>
      <c r="Q63" s="299"/>
      <c r="R63" s="160"/>
      <c r="S63" s="160"/>
      <c r="T63" s="211"/>
      <c r="V63" s="40"/>
      <c r="W63" s="40"/>
      <c r="X63" s="40"/>
      <c r="Y63" s="40"/>
      <c r="Z63" s="40"/>
      <c r="AA63" s="40"/>
      <c r="AB63" s="40"/>
      <c r="AC63" s="40"/>
      <c r="AD63" s="520">
        <v>0.7430555555555555</v>
      </c>
    </row>
    <row r="64" spans="1:30" s="163" customFormat="1" ht="18.75" thickBot="1">
      <c r="A64" s="279" t="s">
        <v>42</v>
      </c>
      <c r="B64" s="301" t="s">
        <v>23</v>
      </c>
      <c r="C64" s="523">
        <v>42</v>
      </c>
      <c r="D64" s="325" t="s">
        <v>38</v>
      </c>
      <c r="E64" s="524"/>
      <c r="F64" s="303" t="s">
        <v>14</v>
      </c>
      <c r="G64" s="325" t="s">
        <v>39</v>
      </c>
      <c r="H64" s="524"/>
      <c r="I64" s="326">
        <v>1</v>
      </c>
      <c r="J64" s="327" t="s">
        <v>70</v>
      </c>
      <c r="K64" s="525"/>
      <c r="L64" s="40"/>
      <c r="M64" s="40"/>
      <c r="N64" s="40"/>
      <c r="O64" s="40"/>
      <c r="P64" s="40"/>
      <c r="Q64" s="40"/>
      <c r="R64" s="40"/>
      <c r="S64" s="40"/>
      <c r="V64" s="40"/>
      <c r="W64" s="40"/>
      <c r="X64" s="40"/>
      <c r="Y64" s="40"/>
      <c r="Z64" s="40"/>
      <c r="AA64" s="40"/>
      <c r="AB64" s="40"/>
      <c r="AC64" s="40"/>
      <c r="AD64" s="520">
        <v>0.7708333333333334</v>
      </c>
    </row>
  </sheetData>
  <sheetProtection/>
  <mergeCells count="8">
    <mergeCell ref="Q17:T17"/>
    <mergeCell ref="A49:K49"/>
    <mergeCell ref="A1:K1"/>
    <mergeCell ref="A2:K2"/>
    <mergeCell ref="A4:J4"/>
    <mergeCell ref="A17:B18"/>
    <mergeCell ref="C17:K17"/>
    <mergeCell ref="M17:P17"/>
  </mergeCells>
  <printOptions horizontalCentered="1"/>
  <pageMargins left="0.35433070866141736" right="0.35433070866141736" top="0.5905511811023623" bottom="0.5905511811023623" header="0" footer="0"/>
  <pageSetup fitToHeight="1" fitToWidth="1" horizontalDpi="600" verticalDpi="600" orientation="portrait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2015-11-09T20:43:30Z</cp:lastPrinted>
  <dcterms:created xsi:type="dcterms:W3CDTF">2004-10-13T01:41:23Z</dcterms:created>
  <dcterms:modified xsi:type="dcterms:W3CDTF">2015-11-11T02:43:18Z</dcterms:modified>
  <cp:category/>
  <cp:version/>
  <cp:contentType/>
  <cp:contentStatus/>
</cp:coreProperties>
</file>