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0335" windowHeight="6060" tabRatio="915" activeTab="7"/>
  </bookViews>
  <sheets>
    <sheet name="M20 GII Los Matreros" sheetId="1" r:id="rId1"/>
    <sheet name="M20 GII Fixtures" sheetId="2" r:id="rId2"/>
    <sheet name="M20 GI Quilmes" sheetId="3" r:id="rId3"/>
    <sheet name="M20 GI Fixture" sheetId="4" r:id="rId4"/>
    <sheet name="Zonas M18 GII Los Tilos" sheetId="5" r:id="rId5"/>
    <sheet name="Fixture M18 GII Los Tilos" sheetId="6" r:id="rId6"/>
    <sheet name="Zonas M18 GI Pucara" sheetId="7" r:id="rId7"/>
    <sheet name="Fix M18 GI Pucara" sheetId="8" r:id="rId8"/>
  </sheets>
  <externalReferences>
    <externalReference r:id="rId11"/>
  </externalReferences>
  <definedNames>
    <definedName name="_xlnm.Print_Area" localSheetId="6">'Zonas M18 GI Pucara'!$A$1:$K$19</definedName>
  </definedNames>
  <calcPr fullCalcOnLoad="1"/>
</workbook>
</file>

<file path=xl/sharedStrings.xml><?xml version="1.0" encoding="utf-8"?>
<sst xmlns="http://schemas.openxmlformats.org/spreadsheetml/2006/main" count="829" uniqueCount="190">
  <si>
    <t>1ª RUEDA</t>
  </si>
  <si>
    <t>Ultimo esta fila</t>
  </si>
  <si>
    <t>Poner en 1/2 fila+1/ Sombrear mitad (impar +1)</t>
  </si>
  <si>
    <t>Ultimo sombreado+2 par o +1 impar (abajo ultimo sombreado)</t>
  </si>
  <si>
    <t>Borrar 1ª mitad y subir resto</t>
  </si>
  <si>
    <t>A</t>
  </si>
  <si>
    <t>B</t>
  </si>
  <si>
    <t>C</t>
  </si>
  <si>
    <t>D</t>
  </si>
  <si>
    <t>Hora</t>
  </si>
  <si>
    <t>Cancha 1</t>
  </si>
  <si>
    <t>Cancha 2</t>
  </si>
  <si>
    <t>Cancha 3</t>
  </si>
  <si>
    <t>Cancha 5</t>
  </si>
  <si>
    <t>Cancha 6</t>
  </si>
  <si>
    <t>Nº</t>
  </si>
  <si>
    <t>eq</t>
  </si>
  <si>
    <t>vs</t>
  </si>
  <si>
    <t>00</t>
  </si>
  <si>
    <t>14</t>
  </si>
  <si>
    <t>15</t>
  </si>
  <si>
    <t>16</t>
  </si>
  <si>
    <t>17</t>
  </si>
  <si>
    <t>20</t>
  </si>
  <si>
    <t>40</t>
  </si>
  <si>
    <t>10</t>
  </si>
  <si>
    <t>30</t>
  </si>
  <si>
    <t>50</t>
  </si>
  <si>
    <t>INTERVALO</t>
  </si>
  <si>
    <t>gz7</t>
  </si>
  <si>
    <t>gz8</t>
  </si>
  <si>
    <t>gz5</t>
  </si>
  <si>
    <t>gz6</t>
  </si>
  <si>
    <t>gz1</t>
  </si>
  <si>
    <t>gz2</t>
  </si>
  <si>
    <t>gz3</t>
  </si>
  <si>
    <t>gz4</t>
  </si>
  <si>
    <t>gzA</t>
  </si>
  <si>
    <t>gzB</t>
  </si>
  <si>
    <t>gz9</t>
  </si>
  <si>
    <t>gzD</t>
  </si>
  <si>
    <t>gzC</t>
  </si>
  <si>
    <t>g40</t>
  </si>
  <si>
    <t>g41</t>
  </si>
  <si>
    <t>SABADO 15 DE NOVIEMBRE DE 2014</t>
  </si>
  <si>
    <t>SEVEN A SIDE DE MENORES DE 20 GRUPO II - LOS MATREROS</t>
  </si>
  <si>
    <t>2 RUEDA</t>
  </si>
  <si>
    <t>CLASIFICAN PARA LA SEGUNDA RUEDA LOS PRIMEROS DE ZONA y LOS 3 MEJORES SEGUNDOS.</t>
  </si>
  <si>
    <t>Equipo</t>
  </si>
  <si>
    <t>18</t>
  </si>
  <si>
    <t xml:space="preserve"> </t>
  </si>
  <si>
    <t>Alumni A</t>
  </si>
  <si>
    <t>CASI A</t>
  </si>
  <si>
    <t>Pueyrredon A</t>
  </si>
  <si>
    <t>Buenos Aires A</t>
  </si>
  <si>
    <t>San Luis A</t>
  </si>
  <si>
    <t>Newman A</t>
  </si>
  <si>
    <t>Atl. del Rosario A</t>
  </si>
  <si>
    <t>CUBA A</t>
  </si>
  <si>
    <t>Belgrano A</t>
  </si>
  <si>
    <t>Champagnat A</t>
  </si>
  <si>
    <t>San Albano A</t>
  </si>
  <si>
    <t>Los Tilos A</t>
  </si>
  <si>
    <t>Mariano Moreno A</t>
  </si>
  <si>
    <t>La Plata A</t>
  </si>
  <si>
    <t>Pucara A</t>
  </si>
  <si>
    <t>G y Esgrima A</t>
  </si>
  <si>
    <t>San Martin A</t>
  </si>
  <si>
    <t>Olivos A</t>
  </si>
  <si>
    <t>Lomas A</t>
  </si>
  <si>
    <t>Liceo Naval A</t>
  </si>
  <si>
    <t>Curupayti A</t>
  </si>
  <si>
    <t>Centro Naval A</t>
  </si>
  <si>
    <t>Italiano A</t>
  </si>
  <si>
    <t>San Cirano A</t>
  </si>
  <si>
    <t>Don Bosco A</t>
  </si>
  <si>
    <t>Banco Nacion A</t>
  </si>
  <si>
    <t>Los Matreros A</t>
  </si>
  <si>
    <t>m2</t>
  </si>
  <si>
    <t>2m2</t>
  </si>
  <si>
    <t>3m2</t>
  </si>
  <si>
    <t>SEMIFINAL</t>
  </si>
  <si>
    <t>FINAL</t>
  </si>
  <si>
    <t>SEVEN A SIDE DE MENORES DE 20 GRUPO I - C.U. DE QUILMES</t>
  </si>
  <si>
    <t>CASI C</t>
  </si>
  <si>
    <t>Newman C</t>
  </si>
  <si>
    <t>SIC C</t>
  </si>
  <si>
    <t>Alumni C</t>
  </si>
  <si>
    <t>Regatas B Vista A</t>
  </si>
  <si>
    <t>CUBA C</t>
  </si>
  <si>
    <t>Las Cañas</t>
  </si>
  <si>
    <t>Liceo Militar</t>
  </si>
  <si>
    <t>SITAS</t>
  </si>
  <si>
    <t>C.U. de Quilmes</t>
  </si>
  <si>
    <t>Vicentinos</t>
  </si>
  <si>
    <t>El Retiro</t>
  </si>
  <si>
    <t>Arsenal Zarate</t>
  </si>
  <si>
    <t>Hurling</t>
  </si>
  <si>
    <t>Argentino</t>
  </si>
  <si>
    <t>St. Brendans</t>
  </si>
  <si>
    <t>CASA de Padua</t>
  </si>
  <si>
    <t>Ciudad Bs. As</t>
  </si>
  <si>
    <t>Berisso</t>
  </si>
  <si>
    <t>CLASIFICAN LOS PRIMEROS DE ZONA y LOS 2 MEJORES SEGUNDOS PARA LOS CUARTOS DE FINAL</t>
  </si>
  <si>
    <t>2° RUEDA</t>
  </si>
  <si>
    <t>SEVEN A SIDE DE MENORES DE 20 GRUPO I - C.U. QUILMES</t>
  </si>
  <si>
    <t>2°m2</t>
  </si>
  <si>
    <t>g22</t>
  </si>
  <si>
    <t>g23</t>
  </si>
  <si>
    <t>g24</t>
  </si>
  <si>
    <t>g25</t>
  </si>
  <si>
    <t>g26</t>
  </si>
  <si>
    <t>g27</t>
  </si>
  <si>
    <t>SEVEN A SIDE DE MENORES DE 18 GRUPO II - LOS TILOS</t>
  </si>
  <si>
    <t>DOMINGO 16 DE NOVIEMBRE DE 2014</t>
  </si>
  <si>
    <t>SIC A</t>
  </si>
  <si>
    <t>Pucara C</t>
  </si>
  <si>
    <t>Hurling A</t>
  </si>
  <si>
    <t>Bco Hipotecario A</t>
  </si>
  <si>
    <t>Virreyes A</t>
  </si>
  <si>
    <t>A.D. Francesa A</t>
  </si>
  <si>
    <t>CASA de Padua A</t>
  </si>
  <si>
    <t>Albatros A</t>
  </si>
  <si>
    <t>Argentino A</t>
  </si>
  <si>
    <t>C.U. de Quilmes A</t>
  </si>
  <si>
    <t>Monte Grande A</t>
  </si>
  <si>
    <t>Los Tilos C</t>
  </si>
  <si>
    <t>San Andres A</t>
  </si>
  <si>
    <t>San Carlos A</t>
  </si>
  <si>
    <t>Hindu A</t>
  </si>
  <si>
    <t>Manuel Belgrano A</t>
  </si>
  <si>
    <t>Buenos Aires C</t>
  </si>
  <si>
    <t>San Patricio A</t>
  </si>
  <si>
    <t>Lanus A</t>
  </si>
  <si>
    <t>Lujan A</t>
  </si>
  <si>
    <t>Ciudad Bs.As. A</t>
  </si>
  <si>
    <t>Liceo Militar A</t>
  </si>
  <si>
    <t>U de la Plata A</t>
  </si>
  <si>
    <t>San Fernando A</t>
  </si>
  <si>
    <t>Belgrano C</t>
  </si>
  <si>
    <t>PARA LA SEGUNDA RUEDA CLASIFICAN LOS PRIMEROS DE CADA ZONA y LOS 5 MEJORES SEGUNDOS</t>
  </si>
  <si>
    <t>2ª RUEDA</t>
  </si>
  <si>
    <t>5m2</t>
  </si>
  <si>
    <t>4m2</t>
  </si>
  <si>
    <t>Cancha 4</t>
  </si>
  <si>
    <t>EQUIPO</t>
  </si>
  <si>
    <t>CUARTOS</t>
  </si>
  <si>
    <t>g82</t>
  </si>
  <si>
    <t>g83</t>
  </si>
  <si>
    <t>g84</t>
  </si>
  <si>
    <t>g85</t>
  </si>
  <si>
    <t>g86</t>
  </si>
  <si>
    <t>g87</t>
  </si>
  <si>
    <t>SEVEN A SIDE DE MENORES DE 18 GRUPO I - PUCARA</t>
  </si>
  <si>
    <t>CUBA D</t>
  </si>
  <si>
    <t>San Luis C</t>
  </si>
  <si>
    <t>T.F. San Pedro</t>
  </si>
  <si>
    <t>Areco</t>
  </si>
  <si>
    <t>Daom</t>
  </si>
  <si>
    <t>Pucara E</t>
  </si>
  <si>
    <t>G y E de Ituzaingo</t>
  </si>
  <si>
    <t>San Albano C</t>
  </si>
  <si>
    <t>Vicente Lopez</t>
  </si>
  <si>
    <t>Hindu C</t>
  </si>
  <si>
    <t xml:space="preserve">San Marcos </t>
  </si>
  <si>
    <t>Tigre</t>
  </si>
  <si>
    <t>Ciudad de Campana</t>
  </si>
  <si>
    <t>San Martin C</t>
  </si>
  <si>
    <t>Mariano Moreno C</t>
  </si>
  <si>
    <t>Berazategui</t>
  </si>
  <si>
    <t>Los Cedros</t>
  </si>
  <si>
    <t>Chascomus</t>
  </si>
  <si>
    <t>San Miguel</t>
  </si>
  <si>
    <t>Liceo Naval C</t>
  </si>
  <si>
    <t>Almafuerte</t>
  </si>
  <si>
    <t>T.F. de Baradero</t>
  </si>
  <si>
    <t>Los Pinos</t>
  </si>
  <si>
    <t>La Salle</t>
  </si>
  <si>
    <t>Atl. San Andres</t>
  </si>
  <si>
    <t>Los Matreros C</t>
  </si>
  <si>
    <t>ETAPA FINAL 4 ZONAS DE 3: CLASIFICARAN LOS PRIMEROS DE ZONA y EL MEJOR SEGUNDO</t>
  </si>
  <si>
    <t>ZONA A</t>
  </si>
  <si>
    <t>ZONA B</t>
  </si>
  <si>
    <t>ZONA C</t>
  </si>
  <si>
    <t>ZONA D</t>
  </si>
  <si>
    <t>gz10</t>
  </si>
  <si>
    <t>gz11</t>
  </si>
  <si>
    <t>Equipos</t>
  </si>
  <si>
    <t>g46</t>
  </si>
  <si>
    <t>g47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</si>
</sst>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4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4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/>
    </xf>
    <xf numFmtId="49" fontId="10" fillId="0" borderId="14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/>
    </xf>
    <xf numFmtId="49" fontId="10" fillId="0" borderId="14" xfId="0" applyNumberFormat="1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33" borderId="17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51" applyFont="1">
      <alignment/>
      <protection/>
    </xf>
    <xf numFmtId="0" fontId="0" fillId="4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68" fillId="0" borderId="10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14" fillId="0" borderId="0" xfId="51" applyFont="1" applyBorder="1" applyAlignment="1">
      <alignment horizontal="center"/>
      <protection/>
    </xf>
    <xf numFmtId="0" fontId="1" fillId="44" borderId="17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left"/>
      <protection/>
    </xf>
    <xf numFmtId="0" fontId="0" fillId="43" borderId="10" xfId="51" applyFont="1" applyFill="1" applyBorder="1" applyAlignment="1">
      <alignment horizontal="left"/>
      <protection/>
    </xf>
    <xf numFmtId="0" fontId="0" fillId="0" borderId="10" xfId="51" applyBorder="1">
      <alignment/>
      <protection/>
    </xf>
    <xf numFmtId="0" fontId="0" fillId="43" borderId="0" xfId="51" applyFont="1" applyFill="1" applyAlignment="1">
      <alignment horizontal="left"/>
      <protection/>
    </xf>
    <xf numFmtId="0" fontId="0" fillId="43" borderId="0" xfId="51" applyFont="1" applyFill="1" applyBorder="1" applyAlignment="1">
      <alignment horizontal="left"/>
      <protection/>
    </xf>
    <xf numFmtId="0" fontId="0" fillId="45" borderId="19" xfId="51" applyFill="1" applyBorder="1" applyAlignment="1">
      <alignment horizontal="center"/>
      <protection/>
    </xf>
    <xf numFmtId="0" fontId="0" fillId="45" borderId="20" xfId="51" applyFill="1" applyBorder="1" applyAlignment="1">
      <alignment horizontal="center"/>
      <protection/>
    </xf>
    <xf numFmtId="0" fontId="0" fillId="45" borderId="21" xfId="51" applyFill="1" applyBorder="1" applyAlignment="1">
      <alignment horizontal="center"/>
      <protection/>
    </xf>
    <xf numFmtId="0" fontId="0" fillId="0" borderId="17" xfId="51" applyFont="1" applyBorder="1" applyAlignment="1">
      <alignment horizontal="left"/>
      <protection/>
    </xf>
    <xf numFmtId="0" fontId="0" fillId="45" borderId="19" xfId="51" applyFont="1" applyFill="1" applyBorder="1" applyAlignment="1">
      <alignment horizontal="center"/>
      <protection/>
    </xf>
    <xf numFmtId="0" fontId="0" fillId="45" borderId="21" xfId="51" applyFont="1" applyFill="1" applyBorder="1" applyAlignment="1">
      <alignment horizontal="center"/>
      <protection/>
    </xf>
    <xf numFmtId="0" fontId="1" fillId="0" borderId="0" xfId="51" applyFont="1">
      <alignment/>
      <protection/>
    </xf>
    <xf numFmtId="0" fontId="0" fillId="33" borderId="10" xfId="51" applyFill="1" applyBorder="1" applyAlignment="1">
      <alignment horizontal="center"/>
      <protection/>
    </xf>
    <xf numFmtId="0" fontId="0" fillId="0" borderId="12" xfId="5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10" fillId="0" borderId="0" xfId="51" applyFont="1" applyAlignment="1">
      <alignment horizontal="center" vertical="center"/>
      <protection/>
    </xf>
    <xf numFmtId="49" fontId="10" fillId="0" borderId="0" xfId="51" applyNumberFormat="1" applyFont="1" applyAlignment="1">
      <alignment horizontal="center" vertical="center"/>
      <protection/>
    </xf>
    <xf numFmtId="0" fontId="1" fillId="0" borderId="10" xfId="51" applyFont="1" applyBorder="1" applyAlignment="1">
      <alignment horizontal="center"/>
      <protection/>
    </xf>
    <xf numFmtId="0" fontId="0" fillId="0" borderId="0" xfId="51" applyFill="1" applyAlignment="1">
      <alignment horizontal="left"/>
      <protection/>
    </xf>
    <xf numFmtId="0" fontId="0" fillId="0" borderId="0" xfId="51" applyFill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0" fontId="0" fillId="0" borderId="0" xfId="51" applyFont="1" applyFill="1" applyAlignment="1">
      <alignment horizontal="center"/>
      <protection/>
    </xf>
    <xf numFmtId="0" fontId="10" fillId="0" borderId="14" xfId="51" applyFont="1" applyBorder="1" applyAlignment="1">
      <alignment horizontal="center" vertical="center"/>
      <protection/>
    </xf>
    <xf numFmtId="49" fontId="10" fillId="0" borderId="14" xfId="51" applyNumberFormat="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/>
      <protection/>
    </xf>
    <xf numFmtId="0" fontId="1" fillId="0" borderId="14" xfId="51" applyFont="1" applyFill="1" applyBorder="1" applyAlignment="1">
      <alignment horizontal="left"/>
      <protection/>
    </xf>
    <xf numFmtId="0" fontId="1" fillId="0" borderId="14" xfId="51" applyFont="1" applyFill="1" applyBorder="1" applyAlignment="1">
      <alignment horizontal="center"/>
      <protection/>
    </xf>
    <xf numFmtId="0" fontId="1" fillId="0" borderId="22" xfId="51" applyFont="1" applyFill="1" applyBorder="1" applyAlignment="1">
      <alignment horizontal="center"/>
      <protection/>
    </xf>
    <xf numFmtId="0" fontId="0" fillId="0" borderId="14" xfId="51" applyFill="1" applyBorder="1" applyAlignment="1">
      <alignment horizontal="left"/>
      <protection/>
    </xf>
    <xf numFmtId="0" fontId="0" fillId="0" borderId="14" xfId="51" applyFill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0" fontId="1" fillId="0" borderId="17" xfId="51" applyFont="1" applyFill="1" applyBorder="1" applyAlignment="1">
      <alignment horizontal="center"/>
      <protection/>
    </xf>
    <xf numFmtId="0" fontId="0" fillId="0" borderId="0" xfId="51" applyAlignment="1">
      <alignment horizontal="left"/>
      <protection/>
    </xf>
    <xf numFmtId="0" fontId="19" fillId="0" borderId="14" xfId="51" applyFont="1" applyBorder="1" applyAlignment="1">
      <alignment horizontal="left"/>
      <protection/>
    </xf>
    <xf numFmtId="0" fontId="19" fillId="0" borderId="14" xfId="51" applyFont="1" applyFill="1" applyBorder="1" applyAlignment="1">
      <alignment horizontal="left"/>
      <protection/>
    </xf>
    <xf numFmtId="0" fontId="0" fillId="0" borderId="14" xfId="51" applyBorder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19" fillId="0" borderId="0" xfId="51" applyFont="1" applyFill="1" applyAlignment="1">
      <alignment horizontal="left"/>
      <protection/>
    </xf>
    <xf numFmtId="0" fontId="1" fillId="0" borderId="14" xfId="51" applyFont="1" applyBorder="1" applyAlignment="1">
      <alignment horizontal="left"/>
      <protection/>
    </xf>
    <xf numFmtId="0" fontId="19" fillId="0" borderId="14" xfId="51" applyFont="1" applyBorder="1" applyAlignment="1">
      <alignment horizontal="center"/>
      <protection/>
    </xf>
    <xf numFmtId="0" fontId="19" fillId="0" borderId="14" xfId="51" applyFont="1" applyFill="1" applyBorder="1" applyAlignment="1">
      <alignment horizontal="center"/>
      <protection/>
    </xf>
    <xf numFmtId="0" fontId="5" fillId="0" borderId="0" xfId="51" applyFont="1" applyAlignment="1">
      <alignment horizontal="left"/>
      <protection/>
    </xf>
    <xf numFmtId="0" fontId="5" fillId="0" borderId="0" xfId="51" applyFont="1" applyFill="1" applyAlignment="1">
      <alignment horizontal="left"/>
      <protection/>
    </xf>
    <xf numFmtId="0" fontId="5" fillId="0" borderId="14" xfId="51" applyFont="1" applyBorder="1" applyAlignment="1">
      <alignment horizontal="left"/>
      <protection/>
    </xf>
    <xf numFmtId="0" fontId="0" fillId="0" borderId="14" xfId="51" applyFont="1" applyFill="1" applyBorder="1" applyAlignment="1">
      <alignment horizontal="center"/>
      <protection/>
    </xf>
    <xf numFmtId="0" fontId="1" fillId="0" borderId="18" xfId="51" applyFont="1" applyFill="1" applyBorder="1" applyAlignment="1">
      <alignment horizontal="center"/>
      <protection/>
    </xf>
    <xf numFmtId="49" fontId="10" fillId="0" borderId="23" xfId="51" applyNumberFormat="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/>
      <protection/>
    </xf>
    <xf numFmtId="0" fontId="5" fillId="0" borderId="23" xfId="51" applyFont="1" applyBorder="1" applyAlignment="1">
      <alignment horizontal="left"/>
      <protection/>
    </xf>
    <xf numFmtId="0" fontId="0" fillId="0" borderId="23" xfId="51" applyFont="1" applyFill="1" applyBorder="1" applyAlignment="1">
      <alignment horizontal="center"/>
      <protection/>
    </xf>
    <xf numFmtId="0" fontId="1" fillId="0" borderId="20" xfId="51" applyFont="1" applyFill="1" applyBorder="1" applyAlignment="1">
      <alignment horizontal="center"/>
      <protection/>
    </xf>
    <xf numFmtId="0" fontId="69" fillId="0" borderId="0" xfId="51" applyFont="1" applyAlignment="1">
      <alignment horizontal="left"/>
      <protection/>
    </xf>
    <xf numFmtId="0" fontId="69" fillId="0" borderId="0" xfId="51" applyFont="1" applyFill="1" applyAlignment="1">
      <alignment horizontal="center"/>
      <protection/>
    </xf>
    <xf numFmtId="0" fontId="14" fillId="46" borderId="10" xfId="51" applyFont="1" applyFill="1" applyBorder="1" applyAlignment="1">
      <alignment horizontal="center" vertical="center"/>
      <protection/>
    </xf>
    <xf numFmtId="0" fontId="14" fillId="0" borderId="10" xfId="51" applyFont="1" applyBorder="1" applyAlignment="1">
      <alignment horizontal="left"/>
      <protection/>
    </xf>
    <xf numFmtId="0" fontId="13" fillId="0" borderId="10" xfId="51" applyFont="1" applyFill="1" applyBorder="1" applyAlignment="1">
      <alignment horizontal="left"/>
      <protection/>
    </xf>
    <xf numFmtId="0" fontId="70" fillId="0" borderId="10" xfId="51" applyFont="1" applyFill="1" applyBorder="1" applyAlignment="1">
      <alignment horizontal="left"/>
      <protection/>
    </xf>
    <xf numFmtId="0" fontId="13" fillId="0" borderId="10" xfId="51" applyFont="1" applyBorder="1" applyAlignment="1">
      <alignment horizontal="left"/>
      <protection/>
    </xf>
    <xf numFmtId="0" fontId="14" fillId="46" borderId="10" xfId="5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left" vertical="center"/>
      <protection/>
    </xf>
    <xf numFmtId="0" fontId="71" fillId="0" borderId="0" xfId="51" applyFont="1">
      <alignment/>
      <protection/>
    </xf>
    <xf numFmtId="0" fontId="22" fillId="42" borderId="10" xfId="51" applyFont="1" applyFill="1" applyBorder="1" applyAlignment="1">
      <alignment horizontal="center"/>
      <protection/>
    </xf>
    <xf numFmtId="0" fontId="17" fillId="0" borderId="17" xfId="51" applyFont="1" applyBorder="1" applyAlignment="1">
      <alignment horizontal="left" vertical="center"/>
      <protection/>
    </xf>
    <xf numFmtId="0" fontId="17" fillId="0" borderId="10" xfId="51" applyFont="1" applyBorder="1" applyAlignment="1">
      <alignment horizontal="left" vertical="center"/>
      <protection/>
    </xf>
    <xf numFmtId="0" fontId="72" fillId="0" borderId="10" xfId="51" applyFont="1" applyBorder="1" applyAlignment="1">
      <alignment horizontal="left" vertical="center"/>
      <protection/>
    </xf>
    <xf numFmtId="0" fontId="1" fillId="42" borderId="10" xfId="51" applyFont="1" applyFill="1" applyBorder="1" applyAlignment="1">
      <alignment horizontal="center"/>
      <protection/>
    </xf>
    <xf numFmtId="0" fontId="1" fillId="47" borderId="10" xfId="51" applyFont="1" applyFill="1" applyBorder="1" applyAlignment="1">
      <alignment horizontal="center"/>
      <protection/>
    </xf>
    <xf numFmtId="0" fontId="1" fillId="44" borderId="10" xfId="51" applyFont="1" applyFill="1" applyBorder="1" applyAlignment="1">
      <alignment horizontal="center"/>
      <protection/>
    </xf>
    <xf numFmtId="0" fontId="0" fillId="0" borderId="10" xfId="51" applyBorder="1" applyAlignment="1">
      <alignment horizontal="left"/>
      <protection/>
    </xf>
    <xf numFmtId="0" fontId="0" fillId="0" borderId="10" xfId="5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1" fillId="48" borderId="10" xfId="51" applyFont="1" applyFill="1" applyBorder="1" applyAlignment="1">
      <alignment horizontal="center"/>
      <protection/>
    </xf>
    <xf numFmtId="0" fontId="1" fillId="49" borderId="10" xfId="51" applyFont="1" applyFill="1" applyBorder="1" applyAlignment="1">
      <alignment horizontal="center"/>
      <protection/>
    </xf>
    <xf numFmtId="0" fontId="1" fillId="0" borderId="10" xfId="51" applyFont="1" applyBorder="1" applyAlignment="1">
      <alignment horizontal="left" vertical="center"/>
      <protection/>
    </xf>
    <xf numFmtId="0" fontId="0" fillId="0" borderId="17" xfId="51" applyBorder="1" applyAlignment="1">
      <alignment horizontal="center"/>
      <protection/>
    </xf>
    <xf numFmtId="0" fontId="1" fillId="0" borderId="24" xfId="51" applyFont="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17" fillId="0" borderId="0" xfId="51" applyFont="1">
      <alignment/>
      <protection/>
    </xf>
    <xf numFmtId="49" fontId="17" fillId="0" borderId="0" xfId="51" applyNumberFormat="1" applyFont="1" applyAlignment="1">
      <alignment horizontal="left"/>
      <protection/>
    </xf>
    <xf numFmtId="0" fontId="10" fillId="13" borderId="10" xfId="51" applyFont="1" applyFill="1" applyBorder="1" applyAlignment="1">
      <alignment horizontal="center" vertical="center"/>
      <protection/>
    </xf>
    <xf numFmtId="0" fontId="13" fillId="43" borderId="10" xfId="51" applyFont="1" applyFill="1" applyBorder="1" applyAlignment="1">
      <alignment horizontal="left" vertical="center"/>
      <protection/>
    </xf>
    <xf numFmtId="0" fontId="0" fillId="43" borderId="10" xfId="51" applyFont="1" applyFill="1" applyBorder="1" applyAlignment="1">
      <alignment horizontal="center"/>
      <protection/>
    </xf>
    <xf numFmtId="0" fontId="0" fillId="43" borderId="10" xfId="51" applyFill="1" applyBorder="1" applyAlignment="1">
      <alignment horizontal="center"/>
      <protection/>
    </xf>
    <xf numFmtId="0" fontId="10" fillId="13" borderId="12" xfId="51" applyFont="1" applyFill="1" applyBorder="1" applyAlignment="1">
      <alignment horizontal="center" vertical="center"/>
      <protection/>
    </xf>
    <xf numFmtId="0" fontId="13" fillId="43" borderId="17" xfId="51" applyFont="1" applyFill="1" applyBorder="1" applyAlignment="1">
      <alignment horizontal="left" vertical="center"/>
      <protection/>
    </xf>
    <xf numFmtId="0" fontId="0" fillId="43" borderId="17" xfId="51" applyFill="1" applyBorder="1" applyAlignment="1">
      <alignment horizontal="center"/>
      <protection/>
    </xf>
    <xf numFmtId="0" fontId="17" fillId="0" borderId="14" xfId="51" applyFont="1" applyBorder="1">
      <alignment/>
      <protection/>
    </xf>
    <xf numFmtId="49" fontId="17" fillId="0" borderId="14" xfId="51" applyNumberFormat="1" applyFont="1" applyBorder="1" applyAlignment="1">
      <alignment horizontal="left"/>
      <protection/>
    </xf>
    <xf numFmtId="0" fontId="10" fillId="13" borderId="18" xfId="51" applyFont="1" applyFill="1" applyBorder="1" applyAlignment="1">
      <alignment horizontal="center" vertical="center"/>
      <protection/>
    </xf>
    <xf numFmtId="0" fontId="13" fillId="43" borderId="18" xfId="51" applyFont="1" applyFill="1" applyBorder="1" applyAlignment="1">
      <alignment horizontal="left" vertical="center"/>
      <protection/>
    </xf>
    <xf numFmtId="0" fontId="0" fillId="43" borderId="18" xfId="51" applyFont="1" applyFill="1" applyBorder="1" applyAlignment="1">
      <alignment horizontal="center"/>
      <protection/>
    </xf>
    <xf numFmtId="0" fontId="14" fillId="43" borderId="18" xfId="51" applyFont="1" applyFill="1" applyBorder="1" applyAlignment="1">
      <alignment horizontal="left" vertical="center"/>
      <protection/>
    </xf>
    <xf numFmtId="0" fontId="1" fillId="43" borderId="18" xfId="51" applyFont="1" applyFill="1" applyBorder="1" applyAlignment="1">
      <alignment horizontal="center"/>
      <protection/>
    </xf>
    <xf numFmtId="0" fontId="0" fillId="43" borderId="18" xfId="51" applyFill="1" applyBorder="1" applyAlignment="1">
      <alignment horizontal="center"/>
      <protection/>
    </xf>
    <xf numFmtId="0" fontId="10" fillId="13" borderId="25" xfId="51" applyFont="1" applyFill="1" applyBorder="1" applyAlignment="1">
      <alignment horizontal="center" vertical="center"/>
      <protection/>
    </xf>
    <xf numFmtId="0" fontId="10" fillId="13" borderId="17" xfId="51" applyFont="1" applyFill="1" applyBorder="1" applyAlignment="1">
      <alignment horizontal="center" vertical="center"/>
      <protection/>
    </xf>
    <xf numFmtId="0" fontId="0" fillId="43" borderId="17" xfId="51" applyFont="1" applyFill="1" applyBorder="1" applyAlignment="1">
      <alignment horizontal="center"/>
      <protection/>
    </xf>
    <xf numFmtId="0" fontId="10" fillId="0" borderId="26" xfId="51" applyFont="1" applyFill="1" applyBorder="1" applyAlignment="1">
      <alignment horizontal="center" vertical="center"/>
      <protection/>
    </xf>
    <xf numFmtId="0" fontId="13" fillId="43" borderId="0" xfId="51" applyFont="1" applyFill="1" applyAlignment="1">
      <alignment horizontal="left" vertical="center"/>
      <protection/>
    </xf>
    <xf numFmtId="0" fontId="0" fillId="43" borderId="0" xfId="51" applyFont="1" applyFill="1" applyAlignment="1">
      <alignment horizontal="center"/>
      <protection/>
    </xf>
    <xf numFmtId="0" fontId="14" fillId="43" borderId="17" xfId="51" applyFont="1" applyFill="1" applyBorder="1" applyAlignment="1">
      <alignment horizontal="left" vertical="center"/>
      <protection/>
    </xf>
    <xf numFmtId="0" fontId="1" fillId="43" borderId="17" xfId="51" applyFont="1" applyFill="1" applyBorder="1" applyAlignment="1">
      <alignment horizontal="center"/>
      <protection/>
    </xf>
    <xf numFmtId="0" fontId="14" fillId="43" borderId="10" xfId="51" applyFont="1" applyFill="1" applyBorder="1" applyAlignment="1">
      <alignment horizontal="left" vertical="center"/>
      <protection/>
    </xf>
    <xf numFmtId="0" fontId="1" fillId="43" borderId="10" xfId="51" applyFont="1" applyFill="1" applyBorder="1" applyAlignment="1">
      <alignment horizontal="center"/>
      <protection/>
    </xf>
    <xf numFmtId="0" fontId="10" fillId="13" borderId="27" xfId="51" applyFont="1" applyFill="1" applyBorder="1" applyAlignment="1">
      <alignment horizontal="center" vertical="center"/>
      <protection/>
    </xf>
    <xf numFmtId="0" fontId="10" fillId="0" borderId="15" xfId="51" applyFont="1" applyFill="1" applyBorder="1" applyAlignment="1">
      <alignment horizontal="center" vertical="center"/>
      <protection/>
    </xf>
    <xf numFmtId="49" fontId="17" fillId="0" borderId="28" xfId="51" applyNumberFormat="1" applyFont="1" applyBorder="1" applyAlignment="1">
      <alignment horizontal="left"/>
      <protection/>
    </xf>
    <xf numFmtId="0" fontId="10" fillId="0" borderId="22" xfId="51" applyFont="1" applyFill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/>
      <protection/>
    </xf>
    <xf numFmtId="0" fontId="1" fillId="0" borderId="0" xfId="51" applyFont="1" applyAlignment="1">
      <alignment horizontal="left" vertical="center"/>
      <protection/>
    </xf>
    <xf numFmtId="0" fontId="0" fillId="0" borderId="0" xfId="51" applyFont="1" applyAlignment="1">
      <alignment horizont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0" fontId="0" fillId="0" borderId="0" xfId="51" applyAlignment="1">
      <alignment horizontal="center"/>
      <protection/>
    </xf>
    <xf numFmtId="0" fontId="10" fillId="13" borderId="29" xfId="51" applyFont="1" applyFill="1" applyBorder="1" applyAlignment="1">
      <alignment horizontal="center" vertical="center"/>
      <protection/>
    </xf>
    <xf numFmtId="0" fontId="1" fillId="0" borderId="14" xfId="51" applyFont="1" applyBorder="1" applyAlignment="1">
      <alignment horizontal="left" vertical="center"/>
      <protection/>
    </xf>
    <xf numFmtId="0" fontId="0" fillId="0" borderId="14" xfId="51" applyFont="1" applyBorder="1" applyAlignment="1">
      <alignment horizontal="center"/>
      <protection/>
    </xf>
    <xf numFmtId="0" fontId="10" fillId="13" borderId="30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horizontal="center"/>
      <protection/>
    </xf>
    <xf numFmtId="0" fontId="73" fillId="0" borderId="14" xfId="51" applyFont="1" applyBorder="1" applyAlignment="1">
      <alignment horizontal="left"/>
      <protection/>
    </xf>
    <xf numFmtId="0" fontId="74" fillId="0" borderId="14" xfId="51" applyFont="1" applyBorder="1" applyAlignment="1">
      <alignment horizontal="center"/>
      <protection/>
    </xf>
    <xf numFmtId="0" fontId="73" fillId="0" borderId="0" xfId="51" applyFont="1" applyAlignment="1">
      <alignment horizontal="left" vertical="center"/>
      <protection/>
    </xf>
    <xf numFmtId="0" fontId="74" fillId="0" borderId="0" xfId="51" applyFont="1" applyAlignment="1">
      <alignment horizontal="center"/>
      <protection/>
    </xf>
    <xf numFmtId="49" fontId="2" fillId="0" borderId="0" xfId="51" applyNumberFormat="1" applyFont="1" applyAlignment="1">
      <alignment horizontal="right"/>
      <protection/>
    </xf>
    <xf numFmtId="49" fontId="2" fillId="0" borderId="0" xfId="51" applyNumberFormat="1" applyFont="1" applyFill="1" applyBorder="1" applyAlignment="1">
      <alignment horizontal="left"/>
      <protection/>
    </xf>
    <xf numFmtId="49" fontId="2" fillId="0" borderId="0" xfId="51" applyNumberFormat="1" applyFont="1">
      <alignment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33" borderId="17" xfId="51" applyFont="1" applyFill="1" applyBorder="1" applyAlignment="1">
      <alignment horizontal="center"/>
      <protection/>
    </xf>
    <xf numFmtId="0" fontId="73" fillId="0" borderId="10" xfId="51" applyFont="1" applyBorder="1">
      <alignment/>
      <protection/>
    </xf>
    <xf numFmtId="0" fontId="10" fillId="0" borderId="10" xfId="51" applyFont="1" applyBorder="1">
      <alignment/>
      <protection/>
    </xf>
    <xf numFmtId="0" fontId="68" fillId="0" borderId="10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0" fontId="0" fillId="43" borderId="10" xfId="51" applyFont="1" applyFill="1" applyBorder="1">
      <alignment/>
      <protection/>
    </xf>
    <xf numFmtId="0" fontId="0" fillId="0" borderId="10" xfId="51" applyFont="1" applyBorder="1">
      <alignment/>
      <protection/>
    </xf>
    <xf numFmtId="0" fontId="68" fillId="0" borderId="10" xfId="51" applyFont="1" applyBorder="1">
      <alignment/>
      <protection/>
    </xf>
    <xf numFmtId="0" fontId="68" fillId="43" borderId="10" xfId="51" applyFont="1" applyFill="1" applyBorder="1">
      <alignment/>
      <protection/>
    </xf>
    <xf numFmtId="0" fontId="12" fillId="0" borderId="0" xfId="51" applyFont="1">
      <alignment/>
      <protection/>
    </xf>
    <xf numFmtId="49" fontId="14" fillId="0" borderId="0" xfId="51" applyNumberFormat="1" applyFont="1" applyAlignment="1">
      <alignment horizontal="left"/>
      <protection/>
    </xf>
    <xf numFmtId="0" fontId="23" fillId="36" borderId="19" xfId="51" applyFont="1" applyFill="1" applyBorder="1" applyAlignment="1">
      <alignment horizontal="center"/>
      <protection/>
    </xf>
    <xf numFmtId="0" fontId="23" fillId="36" borderId="20" xfId="51" applyFont="1" applyFill="1" applyBorder="1" applyAlignment="1">
      <alignment horizontal="center"/>
      <protection/>
    </xf>
    <xf numFmtId="0" fontId="23" fillId="36" borderId="21" xfId="51" applyFont="1" applyFill="1" applyBorder="1" applyAlignment="1">
      <alignment horizontal="center"/>
      <protection/>
    </xf>
    <xf numFmtId="0" fontId="1" fillId="0" borderId="17" xfId="51" applyFont="1" applyBorder="1">
      <alignment/>
      <protection/>
    </xf>
    <xf numFmtId="0" fontId="1" fillId="0" borderId="10" xfId="51" applyFont="1" applyBorder="1">
      <alignment/>
      <protection/>
    </xf>
    <xf numFmtId="0" fontId="1" fillId="42" borderId="17" xfId="51" applyFont="1" applyFill="1" applyBorder="1" applyAlignment="1">
      <alignment horizontal="center"/>
      <protection/>
    </xf>
    <xf numFmtId="0" fontId="0" fillId="0" borderId="13" xfId="51" applyBorder="1">
      <alignment/>
      <protection/>
    </xf>
    <xf numFmtId="0" fontId="1" fillId="0" borderId="12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4" fillId="0" borderId="0" xfId="51" applyFont="1" applyBorder="1">
      <alignment/>
      <protection/>
    </xf>
    <xf numFmtId="0" fontId="0" fillId="43" borderId="0" xfId="51" applyFill="1" applyAlignment="1">
      <alignment horizontal="left"/>
      <protection/>
    </xf>
    <xf numFmtId="0" fontId="0" fillId="43" borderId="0" xfId="51" applyFill="1" applyAlignment="1">
      <alignment horizontal="center"/>
      <protection/>
    </xf>
    <xf numFmtId="0" fontId="1" fillId="43" borderId="13" xfId="51" applyFont="1" applyFill="1" applyBorder="1" applyAlignment="1">
      <alignment horizontal="center"/>
      <protection/>
    </xf>
    <xf numFmtId="0" fontId="14" fillId="0" borderId="0" xfId="51" applyFont="1">
      <alignment/>
      <protection/>
    </xf>
    <xf numFmtId="0" fontId="1" fillId="43" borderId="0" xfId="51" applyFont="1" applyFill="1" applyAlignment="1">
      <alignment horizontal="left"/>
      <protection/>
    </xf>
    <xf numFmtId="0" fontId="1" fillId="43" borderId="0" xfId="51" applyFont="1" applyFill="1" applyAlignment="1">
      <alignment horizontal="center"/>
      <protection/>
    </xf>
    <xf numFmtId="0" fontId="14" fillId="0" borderId="14" xfId="51" applyFont="1" applyBorder="1">
      <alignment/>
      <protection/>
    </xf>
    <xf numFmtId="49" fontId="14" fillId="0" borderId="14" xfId="51" applyNumberFormat="1" applyFont="1" applyBorder="1" applyAlignment="1">
      <alignment horizontal="left"/>
      <protection/>
    </xf>
    <xf numFmtId="0" fontId="0" fillId="43" borderId="14" xfId="51" applyFill="1" applyBorder="1" applyAlignment="1">
      <alignment horizontal="left"/>
      <protection/>
    </xf>
    <xf numFmtId="0" fontId="0" fillId="43" borderId="14" xfId="51" applyFill="1" applyBorder="1" applyAlignment="1">
      <alignment horizontal="center"/>
      <protection/>
    </xf>
    <xf numFmtId="0" fontId="0" fillId="43" borderId="14" xfId="51" applyFont="1" applyFill="1" applyBorder="1" applyAlignment="1">
      <alignment horizontal="left"/>
      <protection/>
    </xf>
    <xf numFmtId="0" fontId="0" fillId="43" borderId="14" xfId="51" applyFont="1" applyFill="1" applyBorder="1" applyAlignment="1">
      <alignment horizontal="center"/>
      <protection/>
    </xf>
    <xf numFmtId="0" fontId="0" fillId="43" borderId="28" xfId="51" applyFill="1" applyBorder="1" applyAlignment="1">
      <alignment horizontal="left"/>
      <protection/>
    </xf>
    <xf numFmtId="0" fontId="1" fillId="43" borderId="14" xfId="51" applyFont="1" applyFill="1" applyBorder="1" applyAlignment="1">
      <alignment horizontal="left"/>
      <protection/>
    </xf>
    <xf numFmtId="0" fontId="1" fillId="43" borderId="14" xfId="51" applyFont="1" applyFill="1" applyBorder="1" applyAlignment="1">
      <alignment horizontal="center"/>
      <protection/>
    </xf>
    <xf numFmtId="0" fontId="0" fillId="43" borderId="0" xfId="51" applyFill="1" applyBorder="1">
      <alignment/>
      <protection/>
    </xf>
    <xf numFmtId="0" fontId="1" fillId="43" borderId="16" xfId="51" applyFont="1" applyFill="1" applyBorder="1" applyAlignment="1">
      <alignment horizontal="center"/>
      <protection/>
    </xf>
    <xf numFmtId="49" fontId="14" fillId="0" borderId="0" xfId="51" applyNumberFormat="1" applyFont="1" applyAlignment="1">
      <alignment horizontal="right"/>
      <protection/>
    </xf>
    <xf numFmtId="0" fontId="1" fillId="0" borderId="0" xfId="51" applyFont="1" applyAlignment="1">
      <alignment horizontal="left"/>
      <protection/>
    </xf>
    <xf numFmtId="0" fontId="1" fillId="0" borderId="0" xfId="51" applyFont="1" applyAlignment="1">
      <alignment horizontal="center"/>
      <protection/>
    </xf>
    <xf numFmtId="49" fontId="14" fillId="0" borderId="14" xfId="51" applyNumberFormat="1" applyFont="1" applyBorder="1" applyAlignment="1">
      <alignment horizontal="right"/>
      <protection/>
    </xf>
    <xf numFmtId="49" fontId="14" fillId="0" borderId="14" xfId="51" applyNumberFormat="1" applyFont="1" applyFill="1" applyBorder="1" applyAlignment="1">
      <alignment horizontal="left"/>
      <protection/>
    </xf>
    <xf numFmtId="0" fontId="1" fillId="0" borderId="14" xfId="51" applyFont="1" applyBorder="1" applyAlignment="1">
      <alignment horizontal="center"/>
      <protection/>
    </xf>
    <xf numFmtId="49" fontId="14" fillId="0" borderId="0" xfId="51" applyNumberFormat="1" applyFont="1">
      <alignment/>
      <protection/>
    </xf>
    <xf numFmtId="49" fontId="14" fillId="0" borderId="14" xfId="51" applyNumberFormat="1" applyFont="1" applyBorder="1">
      <alignment/>
      <protection/>
    </xf>
    <xf numFmtId="0" fontId="1" fillId="0" borderId="24" xfId="51" applyFont="1" applyFill="1" applyBorder="1" applyAlignment="1">
      <alignment horizontal="center"/>
      <protection/>
    </xf>
    <xf numFmtId="49" fontId="14" fillId="0" borderId="0" xfId="51" applyNumberFormat="1" applyFont="1" applyFill="1" applyBorder="1" applyAlignment="1">
      <alignment horizontal="left"/>
      <protection/>
    </xf>
    <xf numFmtId="0" fontId="16" fillId="50" borderId="17" xfId="51" applyFont="1" applyFill="1" applyBorder="1" applyAlignment="1">
      <alignment horizontal="center"/>
      <protection/>
    </xf>
    <xf numFmtId="0" fontId="16" fillId="50" borderId="18" xfId="51" applyFont="1" applyFill="1" applyBorder="1" applyAlignment="1">
      <alignment horizontal="center"/>
      <protection/>
    </xf>
    <xf numFmtId="0" fontId="12" fillId="0" borderId="0" xfId="51" applyFont="1" applyAlignment="1">
      <alignment horizontal="left"/>
      <protection/>
    </xf>
    <xf numFmtId="0" fontId="12" fillId="0" borderId="0" xfId="51" applyFont="1" applyAlignment="1">
      <alignment horizontal="center"/>
      <protection/>
    </xf>
    <xf numFmtId="0" fontId="0" fillId="42" borderId="0" xfId="51" applyFill="1">
      <alignment/>
      <protection/>
    </xf>
    <xf numFmtId="0" fontId="1" fillId="42" borderId="31" xfId="0" applyFont="1" applyFill="1" applyBorder="1" applyAlignment="1">
      <alignment horizontal="center"/>
    </xf>
    <xf numFmtId="0" fontId="1" fillId="42" borderId="23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/>
    </xf>
    <xf numFmtId="0" fontId="75" fillId="51" borderId="31" xfId="0" applyFont="1" applyFill="1" applyBorder="1" applyAlignment="1">
      <alignment horizontal="center"/>
    </xf>
    <xf numFmtId="0" fontId="75" fillId="51" borderId="23" xfId="0" applyFont="1" applyFill="1" applyBorder="1" applyAlignment="1">
      <alignment horizontal="center"/>
    </xf>
    <xf numFmtId="0" fontId="75" fillId="51" borderId="11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6" fillId="51" borderId="31" xfId="0" applyFont="1" applyFill="1" applyBorder="1" applyAlignment="1">
      <alignment horizontal="center"/>
    </xf>
    <xf numFmtId="0" fontId="76" fillId="51" borderId="23" xfId="0" applyFont="1" applyFill="1" applyBorder="1" applyAlignment="1">
      <alignment horizontal="center"/>
    </xf>
    <xf numFmtId="0" fontId="76" fillId="51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42" borderId="31" xfId="0" applyFont="1" applyFill="1" applyBorder="1" applyAlignment="1">
      <alignment horizontal="center"/>
    </xf>
    <xf numFmtId="0" fontId="9" fillId="42" borderId="23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77" fillId="51" borderId="31" xfId="0" applyFont="1" applyFill="1" applyBorder="1" applyAlignment="1">
      <alignment horizontal="center"/>
    </xf>
    <xf numFmtId="0" fontId="77" fillId="51" borderId="23" xfId="0" applyFont="1" applyFill="1" applyBorder="1" applyAlignment="1">
      <alignment horizontal="center"/>
    </xf>
    <xf numFmtId="0" fontId="77" fillId="51" borderId="1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52" borderId="10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47" borderId="31" xfId="51" applyFont="1" applyFill="1" applyBorder="1" applyAlignment="1">
      <alignment horizontal="center"/>
      <protection/>
    </xf>
    <xf numFmtId="0" fontId="17" fillId="47" borderId="23" xfId="51" applyFont="1" applyFill="1" applyBorder="1" applyAlignment="1">
      <alignment horizontal="center"/>
      <protection/>
    </xf>
    <xf numFmtId="0" fontId="17" fillId="47" borderId="11" xfId="51" applyFont="1" applyFill="1" applyBorder="1" applyAlignment="1">
      <alignment horizontal="center"/>
      <protection/>
    </xf>
    <xf numFmtId="0" fontId="14" fillId="0" borderId="31" xfId="51" applyFont="1" applyBorder="1" applyAlignment="1">
      <alignment horizontal="center"/>
      <protection/>
    </xf>
    <xf numFmtId="0" fontId="14" fillId="0" borderId="23" xfId="51" applyFont="1" applyBorder="1" applyAlignment="1">
      <alignment horizontal="center"/>
      <protection/>
    </xf>
    <xf numFmtId="0" fontId="14" fillId="0" borderId="11" xfId="51" applyFont="1" applyBorder="1" applyAlignment="1">
      <alignment horizontal="center"/>
      <protection/>
    </xf>
    <xf numFmtId="0" fontId="10" fillId="0" borderId="31" xfId="51" applyFont="1" applyBorder="1" applyAlignment="1">
      <alignment horizontal="center" vertical="center"/>
      <protection/>
    </xf>
    <xf numFmtId="0" fontId="10" fillId="0" borderId="23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10" fillId="54" borderId="31" xfId="51" applyFont="1" applyFill="1" applyBorder="1" applyAlignment="1">
      <alignment horizontal="center"/>
      <protection/>
    </xf>
    <xf numFmtId="0" fontId="10" fillId="54" borderId="23" xfId="51" applyFont="1" applyFill="1" applyBorder="1" applyAlignment="1">
      <alignment horizontal="center"/>
      <protection/>
    </xf>
    <xf numFmtId="0" fontId="10" fillId="54" borderId="11" xfId="51" applyFont="1" applyFill="1" applyBorder="1" applyAlignment="1">
      <alignment horizontal="center"/>
      <protection/>
    </xf>
    <xf numFmtId="0" fontId="18" fillId="47" borderId="31" xfId="51" applyFont="1" applyFill="1" applyBorder="1" applyAlignment="1">
      <alignment horizontal="center"/>
      <protection/>
    </xf>
    <xf numFmtId="0" fontId="18" fillId="47" borderId="23" xfId="51" applyFont="1" applyFill="1" applyBorder="1" applyAlignment="1">
      <alignment horizontal="center"/>
      <protection/>
    </xf>
    <xf numFmtId="0" fontId="18" fillId="47" borderId="11" xfId="51" applyFont="1" applyFill="1" applyBorder="1" applyAlignment="1">
      <alignment horizontal="center"/>
      <protection/>
    </xf>
    <xf numFmtId="0" fontId="10" fillId="52" borderId="10" xfId="51" applyFont="1" applyFill="1" applyBorder="1" applyAlignment="1">
      <alignment horizontal="center"/>
      <protection/>
    </xf>
    <xf numFmtId="0" fontId="10" fillId="53" borderId="10" xfId="51" applyFont="1" applyFill="1" applyBorder="1" applyAlignment="1">
      <alignment horizontal="center"/>
      <protection/>
    </xf>
    <xf numFmtId="0" fontId="0" fillId="0" borderId="31" xfId="5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20" fillId="47" borderId="31" xfId="51" applyFont="1" applyFill="1" applyBorder="1" applyAlignment="1">
      <alignment horizontal="center"/>
      <protection/>
    </xf>
    <xf numFmtId="0" fontId="20" fillId="47" borderId="23" xfId="51" applyFont="1" applyFill="1" applyBorder="1" applyAlignment="1">
      <alignment horizontal="center"/>
      <protection/>
    </xf>
    <xf numFmtId="0" fontId="20" fillId="47" borderId="11" xfId="51" applyFont="1" applyFill="1" applyBorder="1" applyAlignment="1">
      <alignment horizontal="center"/>
      <protection/>
    </xf>
    <xf numFmtId="0" fontId="21" fillId="42" borderId="31" xfId="51" applyFont="1" applyFill="1" applyBorder="1" applyAlignment="1">
      <alignment horizontal="center"/>
      <protection/>
    </xf>
    <xf numFmtId="0" fontId="21" fillId="42" borderId="23" xfId="51" applyFont="1" applyFill="1" applyBorder="1" applyAlignment="1">
      <alignment horizontal="center"/>
      <protection/>
    </xf>
    <xf numFmtId="0" fontId="21" fillId="42" borderId="11" xfId="51" applyFont="1" applyFill="1" applyBorder="1" applyAlignment="1">
      <alignment horizontal="center"/>
      <protection/>
    </xf>
    <xf numFmtId="0" fontId="14" fillId="19" borderId="31" xfId="51" applyFont="1" applyFill="1" applyBorder="1" applyAlignment="1">
      <alignment horizontal="center"/>
      <protection/>
    </xf>
    <xf numFmtId="0" fontId="14" fillId="19" borderId="23" xfId="51" applyFont="1" applyFill="1" applyBorder="1" applyAlignment="1">
      <alignment horizontal="center"/>
      <protection/>
    </xf>
    <xf numFmtId="0" fontId="14" fillId="19" borderId="11" xfId="51" applyFont="1" applyFill="1" applyBorder="1" applyAlignment="1">
      <alignment horizontal="center"/>
      <protection/>
    </xf>
    <xf numFmtId="0" fontId="14" fillId="0" borderId="32" xfId="51" applyFont="1" applyBorder="1" applyAlignment="1">
      <alignment horizontal="center"/>
      <protection/>
    </xf>
    <xf numFmtId="0" fontId="14" fillId="0" borderId="33" xfId="51" applyFont="1" applyBorder="1" applyAlignment="1">
      <alignment horizontal="center"/>
      <protection/>
    </xf>
    <xf numFmtId="0" fontId="78" fillId="55" borderId="31" xfId="51" applyFont="1" applyFill="1" applyBorder="1" applyAlignment="1">
      <alignment horizontal="center"/>
      <protection/>
    </xf>
    <xf numFmtId="0" fontId="78" fillId="55" borderId="23" xfId="51" applyFont="1" applyFill="1" applyBorder="1" applyAlignment="1">
      <alignment horizontal="center"/>
      <protection/>
    </xf>
    <xf numFmtId="0" fontId="78" fillId="55" borderId="11" xfId="51" applyFont="1" applyFill="1" applyBorder="1" applyAlignment="1">
      <alignment horizontal="center"/>
      <protection/>
    </xf>
    <xf numFmtId="0" fontId="17" fillId="42" borderId="19" xfId="51" applyFont="1" applyFill="1" applyBorder="1" applyAlignment="1">
      <alignment horizontal="center"/>
      <protection/>
    </xf>
    <xf numFmtId="0" fontId="17" fillId="42" borderId="20" xfId="51" applyFont="1" applyFill="1" applyBorder="1" applyAlignment="1">
      <alignment horizontal="center"/>
      <protection/>
    </xf>
    <xf numFmtId="0" fontId="17" fillId="42" borderId="21" xfId="51" applyFont="1" applyFill="1" applyBorder="1" applyAlignment="1">
      <alignment horizontal="center"/>
      <protection/>
    </xf>
    <xf numFmtId="0" fontId="17" fillId="53" borderId="19" xfId="51" applyFont="1" applyFill="1" applyBorder="1" applyAlignment="1">
      <alignment horizontal="center"/>
      <protection/>
    </xf>
    <xf numFmtId="0" fontId="17" fillId="53" borderId="20" xfId="51" applyFont="1" applyFill="1" applyBorder="1" applyAlignment="1">
      <alignment horizontal="center"/>
      <protection/>
    </xf>
    <xf numFmtId="0" fontId="17" fillId="53" borderId="21" xfId="51" applyFont="1" applyFill="1" applyBorder="1" applyAlignment="1">
      <alignment horizontal="center"/>
      <protection/>
    </xf>
    <xf numFmtId="0" fontId="17" fillId="45" borderId="31" xfId="51" applyFont="1" applyFill="1" applyBorder="1" applyAlignment="1">
      <alignment horizontal="center"/>
      <protection/>
    </xf>
    <xf numFmtId="0" fontId="17" fillId="45" borderId="23" xfId="51" applyFont="1" applyFill="1" applyBorder="1" applyAlignment="1">
      <alignment horizontal="center"/>
      <protection/>
    </xf>
    <xf numFmtId="0" fontId="17" fillId="45" borderId="11" xfId="51" applyFont="1" applyFill="1" applyBorder="1" applyAlignment="1">
      <alignment horizontal="center"/>
      <protection/>
    </xf>
    <xf numFmtId="0" fontId="17" fillId="33" borderId="19" xfId="51" applyFont="1" applyFill="1" applyBorder="1" applyAlignment="1">
      <alignment horizontal="center"/>
      <protection/>
    </xf>
    <xf numFmtId="0" fontId="17" fillId="33" borderId="20" xfId="51" applyFont="1" applyFill="1" applyBorder="1" applyAlignment="1">
      <alignment horizontal="center"/>
      <protection/>
    </xf>
    <xf numFmtId="0" fontId="17" fillId="33" borderId="21" xfId="51" applyFont="1" applyFill="1" applyBorder="1" applyAlignment="1">
      <alignment horizontal="center"/>
      <protection/>
    </xf>
    <xf numFmtId="0" fontId="17" fillId="47" borderId="19" xfId="51" applyFont="1" applyFill="1" applyBorder="1" applyAlignment="1">
      <alignment horizontal="center"/>
      <protection/>
    </xf>
    <xf numFmtId="0" fontId="17" fillId="47" borderId="20" xfId="51" applyFont="1" applyFill="1" applyBorder="1" applyAlignment="1">
      <alignment horizontal="center"/>
      <protection/>
    </xf>
    <xf numFmtId="0" fontId="17" fillId="47" borderId="21" xfId="51" applyFont="1" applyFill="1" applyBorder="1" applyAlignment="1">
      <alignment horizontal="center"/>
      <protection/>
    </xf>
    <xf numFmtId="0" fontId="10" fillId="42" borderId="31" xfId="51" applyFont="1" applyFill="1" applyBorder="1" applyAlignment="1">
      <alignment horizontal="center"/>
      <protection/>
    </xf>
    <xf numFmtId="0" fontId="10" fillId="42" borderId="23" xfId="51" applyFont="1" applyFill="1" applyBorder="1" applyAlignment="1">
      <alignment horizontal="center"/>
      <protection/>
    </xf>
    <xf numFmtId="0" fontId="10" fillId="42" borderId="11" xfId="51" applyFont="1" applyFill="1" applyBorder="1" applyAlignment="1">
      <alignment horizontal="center"/>
      <protection/>
    </xf>
    <xf numFmtId="0" fontId="1" fillId="0" borderId="31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6" fillId="50" borderId="31" xfId="51" applyFont="1" applyFill="1" applyBorder="1" applyAlignment="1">
      <alignment horizontal="left"/>
      <protection/>
    </xf>
    <xf numFmtId="0" fontId="16" fillId="50" borderId="11" xfId="51" applyFont="1" applyFill="1" applyBorder="1" applyAlignment="1">
      <alignment horizontal="left"/>
      <protection/>
    </xf>
    <xf numFmtId="0" fontId="16" fillId="50" borderId="34" xfId="51" applyFont="1" applyFill="1" applyBorder="1" applyAlignment="1">
      <alignment horizontal="left"/>
      <protection/>
    </xf>
    <xf numFmtId="0" fontId="16" fillId="50" borderId="35" xfId="51" applyFont="1" applyFill="1" applyBorder="1" applyAlignment="1">
      <alignment horizontal="left"/>
      <protection/>
    </xf>
    <xf numFmtId="0" fontId="79" fillId="56" borderId="31" xfId="51" applyFont="1" applyFill="1" applyBorder="1" applyAlignment="1">
      <alignment horizontal="center" vertical="center"/>
      <protection/>
    </xf>
    <xf numFmtId="0" fontId="79" fillId="56" borderId="23" xfId="51" applyFont="1" applyFill="1" applyBorder="1" applyAlignment="1">
      <alignment horizontal="center" vertical="center"/>
      <protection/>
    </xf>
    <xf numFmtId="0" fontId="79" fillId="56" borderId="11" xfId="51" applyFont="1" applyFill="1" applyBorder="1" applyAlignment="1">
      <alignment horizontal="center" vertical="center"/>
      <protection/>
    </xf>
    <xf numFmtId="0" fontId="17" fillId="0" borderId="36" xfId="51" applyFont="1" applyBorder="1" applyAlignment="1">
      <alignment horizontal="center"/>
      <protection/>
    </xf>
    <xf numFmtId="0" fontId="1" fillId="36" borderId="31" xfId="51" applyFont="1" applyFill="1" applyBorder="1" applyAlignment="1">
      <alignment horizontal="center"/>
      <protection/>
    </xf>
    <xf numFmtId="0" fontId="1" fillId="36" borderId="23" xfId="51" applyFont="1" applyFill="1" applyBorder="1" applyAlignment="1">
      <alignment horizontal="center"/>
      <protection/>
    </xf>
    <xf numFmtId="0" fontId="1" fillId="36" borderId="11" xfId="51" applyFont="1" applyFill="1" applyBorder="1" applyAlignment="1">
      <alignment horizontal="center"/>
      <protection/>
    </xf>
    <xf numFmtId="0" fontId="14" fillId="52" borderId="10" xfId="51" applyFont="1" applyFill="1" applyBorder="1" applyAlignment="1">
      <alignment horizontal="center"/>
      <protection/>
    </xf>
    <xf numFmtId="0" fontId="14" fillId="17" borderId="10" xfId="51" applyFont="1" applyFill="1" applyBorder="1" applyAlignment="1">
      <alignment horizontal="center"/>
      <protection/>
    </xf>
    <xf numFmtId="0" fontId="14" fillId="34" borderId="10" xfId="51" applyFont="1" applyFill="1" applyBorder="1" applyAlignment="1">
      <alignment horizontal="center"/>
      <protection/>
    </xf>
    <xf numFmtId="0" fontId="80" fillId="56" borderId="31" xfId="51" applyFont="1" applyFill="1" applyBorder="1" applyAlignment="1">
      <alignment horizontal="center"/>
      <protection/>
    </xf>
    <xf numFmtId="0" fontId="80" fillId="56" borderId="23" xfId="51" applyFont="1" applyFill="1" applyBorder="1" applyAlignment="1">
      <alignment horizontal="center"/>
      <protection/>
    </xf>
    <xf numFmtId="0" fontId="80" fillId="56" borderId="11" xfId="51" applyFont="1" applyFill="1" applyBorder="1" applyAlignment="1">
      <alignment horizontal="center"/>
      <protection/>
    </xf>
    <xf numFmtId="0" fontId="22" fillId="0" borderId="31" xfId="51" applyFont="1" applyBorder="1" applyAlignment="1">
      <alignment horizontal="center"/>
      <protection/>
    </xf>
    <xf numFmtId="0" fontId="22" fillId="0" borderId="23" xfId="51" applyFont="1" applyBorder="1" applyAlignment="1">
      <alignment horizontal="center"/>
      <protection/>
    </xf>
    <xf numFmtId="0" fontId="22" fillId="0" borderId="11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2" name="Freeform 5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3" name="Freeform 6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4" name="Line 7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5" name="Freeform 11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6" name="Freeform 12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7" name="Line 13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8" name="Freeform 17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9" name="Freeform 18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12172950" y="1038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95250</xdr:rowOff>
    </xdr:from>
    <xdr:to>
      <xdr:col>24</xdr:col>
      <xdr:colOff>152400</xdr:colOff>
      <xdr:row>8</xdr:row>
      <xdr:rowOff>104775</xdr:rowOff>
    </xdr:to>
    <xdr:sp>
      <xdr:nvSpPr>
        <xdr:cNvPr id="11" name="Freeform 23"/>
        <xdr:cNvSpPr>
          <a:spLocks/>
        </xdr:cNvSpPr>
      </xdr:nvSpPr>
      <xdr:spPr>
        <a:xfrm>
          <a:off x="12172950" y="15240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12" name="Freeform 24"/>
        <xdr:cNvSpPr>
          <a:spLocks/>
        </xdr:cNvSpPr>
      </xdr:nvSpPr>
      <xdr:spPr>
        <a:xfrm>
          <a:off x="12172950" y="14478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98298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2" name="Freeform 6"/>
        <xdr:cNvSpPr>
          <a:spLocks/>
        </xdr:cNvSpPr>
      </xdr:nvSpPr>
      <xdr:spPr>
        <a:xfrm>
          <a:off x="9829800" y="7048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3" name="Line 7"/>
        <xdr:cNvSpPr>
          <a:spLocks/>
        </xdr:cNvSpPr>
      </xdr:nvSpPr>
      <xdr:spPr>
        <a:xfrm>
          <a:off x="98298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4" name="Freeform 12"/>
        <xdr:cNvSpPr>
          <a:spLocks/>
        </xdr:cNvSpPr>
      </xdr:nvSpPr>
      <xdr:spPr>
        <a:xfrm>
          <a:off x="9829800" y="7048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5" name="Line 13"/>
        <xdr:cNvSpPr>
          <a:spLocks/>
        </xdr:cNvSpPr>
      </xdr:nvSpPr>
      <xdr:spPr>
        <a:xfrm>
          <a:off x="98298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6" name="Freeform 18"/>
        <xdr:cNvSpPr>
          <a:spLocks/>
        </xdr:cNvSpPr>
      </xdr:nvSpPr>
      <xdr:spPr>
        <a:xfrm>
          <a:off x="9829800" y="7048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0</xdr:rowOff>
    </xdr:from>
    <xdr:to>
      <xdr:col>24</xdr:col>
      <xdr:colOff>66675</xdr:colOff>
      <xdr:row>5</xdr:row>
      <xdr:rowOff>47625</xdr:rowOff>
    </xdr:to>
    <xdr:sp>
      <xdr:nvSpPr>
        <xdr:cNvPr id="7" name="Line 19"/>
        <xdr:cNvSpPr>
          <a:spLocks/>
        </xdr:cNvSpPr>
      </xdr:nvSpPr>
      <xdr:spPr>
        <a:xfrm>
          <a:off x="98298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85725</xdr:rowOff>
    </xdr:from>
    <xdr:to>
      <xdr:col>25</xdr:col>
      <xdr:colOff>0</xdr:colOff>
      <xdr:row>7</xdr:row>
      <xdr:rowOff>95250</xdr:rowOff>
    </xdr:to>
    <xdr:sp>
      <xdr:nvSpPr>
        <xdr:cNvPr id="8" name="Freeform 24"/>
        <xdr:cNvSpPr>
          <a:spLocks/>
        </xdr:cNvSpPr>
      </xdr:nvSpPr>
      <xdr:spPr>
        <a:xfrm>
          <a:off x="9829800" y="704850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12258675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2258675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12258675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2258675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12258675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12258675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122586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12258675" y="16764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12258675" y="16002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4" name="Freeform 4"/>
        <xdr:cNvSpPr>
          <a:spLocks/>
        </xdr:cNvSpPr>
      </xdr:nvSpPr>
      <xdr:spPr>
        <a:xfrm>
          <a:off x="9410700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5" name="Freeform 5"/>
        <xdr:cNvSpPr>
          <a:spLocks/>
        </xdr:cNvSpPr>
      </xdr:nvSpPr>
      <xdr:spPr>
        <a:xfrm>
          <a:off x="9410700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9" name="Freeform 9"/>
        <xdr:cNvSpPr>
          <a:spLocks/>
        </xdr:cNvSpPr>
      </xdr:nvSpPr>
      <xdr:spPr>
        <a:xfrm>
          <a:off x="9410700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10" name="Freeform 10"/>
        <xdr:cNvSpPr>
          <a:spLocks/>
        </xdr:cNvSpPr>
      </xdr:nvSpPr>
      <xdr:spPr>
        <a:xfrm>
          <a:off x="9410700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9410700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15" name="Freeform 15"/>
        <xdr:cNvSpPr>
          <a:spLocks/>
        </xdr:cNvSpPr>
      </xdr:nvSpPr>
      <xdr:spPr>
        <a:xfrm>
          <a:off x="9410700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94107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9410700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14</xdr:col>
      <xdr:colOff>0</xdr:colOff>
      <xdr:row>7</xdr:row>
      <xdr:rowOff>95250</xdr:rowOff>
    </xdr:to>
    <xdr:sp>
      <xdr:nvSpPr>
        <xdr:cNvPr id="20" name="Freeform 20"/>
        <xdr:cNvSpPr>
          <a:spLocks/>
        </xdr:cNvSpPr>
      </xdr:nvSpPr>
      <xdr:spPr>
        <a:xfrm>
          <a:off x="9410700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1" name="Line 2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2" name="Line 3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3" name="Line 4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4" name="Freeform 6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5" name="Line 8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6" name="Line 9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7" name="Line 10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8" name="Freeform 12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9" name="Line 14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0" name="Line 15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1" name="Line 16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32" name="Freeform 18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3" name="Line 20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4" name="Line 21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5" name="Line 22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36" name="Freeform 24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7" name="Line 2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8" name="Line 3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9" name="Line 4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" name="Freeform 5"/>
        <xdr:cNvSpPr>
          <a:spLocks/>
        </xdr:cNvSpPr>
      </xdr:nvSpPr>
      <xdr:spPr>
        <a:xfrm>
          <a:off x="7000875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41" name="Freeform 6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2" name="Line 8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3" name="Line 9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4" name="Line 10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5" name="Freeform 11"/>
        <xdr:cNvSpPr>
          <a:spLocks/>
        </xdr:cNvSpPr>
      </xdr:nvSpPr>
      <xdr:spPr>
        <a:xfrm>
          <a:off x="7000875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46" name="Freeform 12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7" name="Line 14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8" name="Line 15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9" name="Line 16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0" name="Freeform 17"/>
        <xdr:cNvSpPr>
          <a:spLocks/>
        </xdr:cNvSpPr>
      </xdr:nvSpPr>
      <xdr:spPr>
        <a:xfrm>
          <a:off x="7000875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1" name="Freeform 18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2" name="Line 20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3" name="Line 21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4" name="Line 22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5" name="Freeform 23"/>
        <xdr:cNvSpPr>
          <a:spLocks/>
        </xdr:cNvSpPr>
      </xdr:nvSpPr>
      <xdr:spPr>
        <a:xfrm>
          <a:off x="7000875" y="158115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6" name="Freeform 24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7" name="Line 2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8" name="Line 3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9" name="Line 4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60" name="Freeform 6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1" name="Line 8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2" name="Line 9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3" name="Line 10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64" name="Freeform 12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5" name="Line 14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6" name="Line 15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7" name="Line 16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68" name="Freeform 18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9" name="Line 20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0" name="Line 21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1" name="Line 22"/>
        <xdr:cNvSpPr>
          <a:spLocks/>
        </xdr:cNvSpPr>
      </xdr:nvSpPr>
      <xdr:spPr>
        <a:xfrm>
          <a:off x="7000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72" name="Freeform 24"/>
        <xdr:cNvSpPr>
          <a:spLocks/>
        </xdr:cNvSpPr>
      </xdr:nvSpPr>
      <xdr:spPr>
        <a:xfrm>
          <a:off x="7000875" y="15049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-18%20GI%20-%20PUC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os Inscriptos"/>
      <sheetName val="Zonas M18 GI Pucara"/>
      <sheetName val="Fix M18 GI Pucara"/>
      <sheetName val="Fix M18 GI Fixture General"/>
      <sheetName val="Tablas Equipos "/>
      <sheetName val="Tablas Equipos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19"/>
  <sheetViews>
    <sheetView zoomScale="106" zoomScaleNormal="106" zoomScalePageLayoutView="0" workbookViewId="0" topLeftCell="A1">
      <selection activeCell="B29" sqref="B29"/>
    </sheetView>
  </sheetViews>
  <sheetFormatPr defaultColWidth="11.421875" defaultRowHeight="12.75"/>
  <cols>
    <col min="1" max="5" width="15.7109375" style="0" customWidth="1"/>
    <col min="6" max="6" width="17.28125" style="0" customWidth="1"/>
    <col min="7" max="7" width="15.7109375" style="0" customWidth="1"/>
    <col min="8" max="8" width="16.7109375" style="0" customWidth="1"/>
    <col min="9" max="9" width="15.7109375" style="0" customWidth="1"/>
    <col min="10" max="18" width="4.28125" style="0" customWidth="1"/>
    <col min="19" max="24" width="4.28125" style="0" hidden="1" customWidth="1"/>
    <col min="25" max="25" width="5.28125" style="0" hidden="1" customWidth="1"/>
    <col min="26" max="26" width="6.57421875" style="2" hidden="1" customWidth="1"/>
    <col min="27" max="27" width="2.28125" style="2" hidden="1" customWidth="1"/>
    <col min="28" max="35" width="0" style="0" hidden="1" customWidth="1"/>
  </cols>
  <sheetData>
    <row r="1" spans="1:9" ht="21" thickBot="1">
      <c r="A1" s="274" t="s">
        <v>45</v>
      </c>
      <c r="B1" s="275"/>
      <c r="C1" s="275"/>
      <c r="D1" s="275"/>
      <c r="E1" s="275"/>
      <c r="F1" s="275"/>
      <c r="G1" s="275"/>
      <c r="H1" s="275"/>
      <c r="I1" s="276"/>
    </row>
    <row r="2" spans="1:9" ht="18.75" thickBot="1">
      <c r="A2" s="277" t="s">
        <v>44</v>
      </c>
      <c r="B2" s="278"/>
      <c r="C2" s="278"/>
      <c r="D2" s="278"/>
      <c r="E2" s="278"/>
      <c r="F2" s="278"/>
      <c r="G2" s="278"/>
      <c r="H2" s="278"/>
      <c r="I2" s="279"/>
    </row>
    <row r="3" ht="13.5" thickBot="1"/>
    <row r="4" spans="1:9" ht="13.5" thickBot="1">
      <c r="A4" s="271" t="s">
        <v>0</v>
      </c>
      <c r="B4" s="272"/>
      <c r="C4" s="272"/>
      <c r="D4" s="272"/>
      <c r="E4" s="272"/>
      <c r="F4" s="272"/>
      <c r="G4" s="272"/>
      <c r="H4" s="272"/>
      <c r="I4" s="273"/>
    </row>
    <row r="5" spans="1:26" ht="15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S5" s="3"/>
      <c r="T5" s="3"/>
      <c r="U5" s="3"/>
      <c r="V5" s="3"/>
      <c r="W5" s="3"/>
      <c r="X5" s="3"/>
      <c r="Z5" s="2" t="s">
        <v>1</v>
      </c>
    </row>
    <row r="6" spans="1:25" ht="12.75">
      <c r="A6" s="65" t="s">
        <v>51</v>
      </c>
      <c r="B6" s="65" t="s">
        <v>52</v>
      </c>
      <c r="C6" s="65" t="s">
        <v>53</v>
      </c>
      <c r="D6" s="65" t="s">
        <v>54</v>
      </c>
      <c r="E6" s="65" t="s">
        <v>55</v>
      </c>
      <c r="F6" s="65" t="s">
        <v>57</v>
      </c>
      <c r="G6" s="65" t="s">
        <v>56</v>
      </c>
      <c r="H6" s="65" t="s">
        <v>58</v>
      </c>
      <c r="I6" s="65" t="s">
        <v>59</v>
      </c>
      <c r="S6" s="5"/>
      <c r="T6" s="5"/>
      <c r="U6" s="5"/>
      <c r="V6" s="5"/>
      <c r="W6" s="5"/>
      <c r="X6" s="5"/>
      <c r="Y6" s="6">
        <v>10</v>
      </c>
    </row>
    <row r="7" spans="1:26" ht="12.75">
      <c r="A7" s="77" t="s">
        <v>65</v>
      </c>
      <c r="B7" s="77" t="s">
        <v>66</v>
      </c>
      <c r="C7" s="77" t="s">
        <v>67</v>
      </c>
      <c r="D7" s="77" t="s">
        <v>68</v>
      </c>
      <c r="E7" s="77" t="s">
        <v>60</v>
      </c>
      <c r="F7" s="78" t="s">
        <v>61</v>
      </c>
      <c r="G7" s="78" t="s">
        <v>62</v>
      </c>
      <c r="H7" s="78" t="s">
        <v>63</v>
      </c>
      <c r="I7" s="78" t="s">
        <v>64</v>
      </c>
      <c r="S7" s="7"/>
      <c r="T7" s="7"/>
      <c r="U7" s="7"/>
      <c r="V7" s="7"/>
      <c r="W7" s="7"/>
      <c r="X7" s="7"/>
      <c r="Y7">
        <f>+Y6+1</f>
        <v>11</v>
      </c>
      <c r="Z7" s="2" t="s">
        <v>2</v>
      </c>
    </row>
    <row r="8" spans="1:29" ht="12.75">
      <c r="A8" s="79" t="s">
        <v>77</v>
      </c>
      <c r="B8" s="79" t="s">
        <v>76</v>
      </c>
      <c r="C8" s="79" t="s">
        <v>75</v>
      </c>
      <c r="D8" s="79" t="s">
        <v>74</v>
      </c>
      <c r="E8" s="79" t="s">
        <v>73</v>
      </c>
      <c r="F8" s="79" t="s">
        <v>72</v>
      </c>
      <c r="G8" s="79" t="s">
        <v>71</v>
      </c>
      <c r="H8" s="79" t="s">
        <v>70</v>
      </c>
      <c r="I8" s="79" t="s">
        <v>69</v>
      </c>
      <c r="S8" s="7"/>
      <c r="T8" s="7"/>
      <c r="U8" s="7"/>
      <c r="V8" s="7"/>
      <c r="W8" s="7"/>
      <c r="X8" s="7"/>
      <c r="Z8" s="8" t="s">
        <v>3</v>
      </c>
      <c r="AA8" s="8"/>
      <c r="AB8" s="9"/>
      <c r="AC8" s="9"/>
    </row>
    <row r="9" spans="1:28" ht="13.5" hidden="1" thickBot="1">
      <c r="A9" s="7"/>
      <c r="B9" s="5">
        <f>+A9-2</f>
        <v>-2</v>
      </c>
      <c r="C9" s="5">
        <f>+B9-2</f>
        <v>-4</v>
      </c>
      <c r="D9" s="5">
        <f>+C9-2</f>
        <v>-6</v>
      </c>
      <c r="E9" s="5">
        <f>+D9-2</f>
        <v>-8</v>
      </c>
      <c r="F9" s="5">
        <v>29</v>
      </c>
      <c r="G9" s="5">
        <f>+F9-2</f>
        <v>27</v>
      </c>
      <c r="H9" s="5">
        <f>+G9-2</f>
        <v>25</v>
      </c>
      <c r="I9" s="5">
        <f>+H9-2</f>
        <v>23</v>
      </c>
      <c r="J9" s="5">
        <f>+I9-2</f>
        <v>21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0" t="e">
        <f>+A8-1</f>
        <v>#VALUE!</v>
      </c>
      <c r="Z9" s="2" t="s">
        <v>2</v>
      </c>
      <c r="AB9" s="2" t="s">
        <v>4</v>
      </c>
    </row>
    <row r="10" spans="1:10" ht="12.75" hidden="1">
      <c r="A10" t="e">
        <f aca="true" t="shared" si="0" ref="A10:J10">+A8+A7+A6</f>
        <v>#VALUE!</v>
      </c>
      <c r="B10" t="e">
        <f t="shared" si="0"/>
        <v>#VALUE!</v>
      </c>
      <c r="C10" t="e">
        <f t="shared" si="0"/>
        <v>#VALUE!</v>
      </c>
      <c r="D10" t="e">
        <f t="shared" si="0"/>
        <v>#VALUE!</v>
      </c>
      <c r="E10" t="e">
        <f t="shared" si="0"/>
        <v>#VALUE!</v>
      </c>
      <c r="F10" t="e">
        <f t="shared" si="0"/>
        <v>#VALUE!</v>
      </c>
      <c r="G10" t="e">
        <f t="shared" si="0"/>
        <v>#VALUE!</v>
      </c>
      <c r="H10" t="e">
        <f t="shared" si="0"/>
        <v>#VALUE!</v>
      </c>
      <c r="I10" t="e">
        <f t="shared" si="0"/>
        <v>#VALUE!</v>
      </c>
      <c r="J10">
        <f t="shared" si="0"/>
        <v>0</v>
      </c>
    </row>
    <row r="12" spans="1:25" ht="12.75">
      <c r="A12" s="1" t="s">
        <v>47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6:25" ht="13.5" thickBot="1"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3:25" ht="13.5" thickBot="1">
      <c r="C14" s="280" t="s">
        <v>46</v>
      </c>
      <c r="D14" s="281"/>
      <c r="E14" s="281"/>
      <c r="F14" s="28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6:25" ht="12.75"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3:6" ht="15">
      <c r="C16" s="64" t="s">
        <v>5</v>
      </c>
      <c r="D16" s="64" t="s">
        <v>6</v>
      </c>
      <c r="E16" s="64" t="s">
        <v>7</v>
      </c>
      <c r="F16" s="64" t="s">
        <v>8</v>
      </c>
    </row>
    <row r="17" spans="3:6" ht="12.75">
      <c r="C17" s="65" t="s">
        <v>33</v>
      </c>
      <c r="D17" s="65" t="s">
        <v>34</v>
      </c>
      <c r="E17" s="65" t="s">
        <v>35</v>
      </c>
      <c r="F17" s="65" t="s">
        <v>36</v>
      </c>
    </row>
    <row r="18" spans="1:6" ht="12.75">
      <c r="A18" s="39" t="s">
        <v>50</v>
      </c>
      <c r="C18" s="65" t="s">
        <v>29</v>
      </c>
      <c r="D18" s="65" t="s">
        <v>30</v>
      </c>
      <c r="E18" s="65" t="s">
        <v>31</v>
      </c>
      <c r="F18" s="65" t="s">
        <v>32</v>
      </c>
    </row>
    <row r="19" spans="3:6" ht="12.75">
      <c r="C19" s="83" t="s">
        <v>80</v>
      </c>
      <c r="D19" s="83" t="s">
        <v>78</v>
      </c>
      <c r="E19" s="83" t="s">
        <v>79</v>
      </c>
      <c r="F19" s="65" t="s">
        <v>39</v>
      </c>
    </row>
  </sheetData>
  <sheetProtection/>
  <mergeCells count="4">
    <mergeCell ref="A4:I4"/>
    <mergeCell ref="A1:I1"/>
    <mergeCell ref="A2:I2"/>
    <mergeCell ref="C14:F14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38"/>
  <sheetViews>
    <sheetView zoomScale="106" zoomScaleNormal="106" zoomScalePageLayoutView="0" workbookViewId="0" topLeftCell="A1">
      <selection activeCell="A29" sqref="A29:N29"/>
    </sheetView>
  </sheetViews>
  <sheetFormatPr defaultColWidth="11.421875" defaultRowHeight="12.75"/>
  <cols>
    <col min="1" max="1" width="3.57421875" style="0" customWidth="1"/>
    <col min="2" max="2" width="3.7109375" style="0" bestFit="1" customWidth="1"/>
    <col min="3" max="3" width="4.28125" style="0" customWidth="1"/>
    <col min="4" max="4" width="15.421875" style="0" bestFit="1" customWidth="1"/>
    <col min="5" max="5" width="4.28125" style="0" customWidth="1"/>
    <col min="6" max="6" width="17.00390625" style="0" bestFit="1" customWidth="1"/>
    <col min="7" max="7" width="4.28125" style="0" customWidth="1"/>
    <col min="8" max="8" width="16.57421875" style="0" bestFit="1" customWidth="1"/>
    <col min="9" max="9" width="4.28125" style="0" customWidth="1"/>
    <col min="10" max="10" width="15.140625" style="0" customWidth="1"/>
    <col min="11" max="11" width="4.28125" style="0" customWidth="1"/>
    <col min="12" max="12" width="16.57421875" style="0" bestFit="1" customWidth="1"/>
    <col min="13" max="13" width="4.28125" style="0" customWidth="1"/>
    <col min="14" max="14" width="16.57421875" style="0" bestFit="1" customWidth="1"/>
    <col min="15" max="18" width="4.28125" style="0" customWidth="1"/>
    <col min="19" max="24" width="4.28125" style="0" hidden="1" customWidth="1"/>
    <col min="25" max="25" width="5.28125" style="0" hidden="1" customWidth="1"/>
    <col min="26" max="26" width="6.57421875" style="2" hidden="1" customWidth="1"/>
    <col min="27" max="27" width="2.28125" style="2" hidden="1" customWidth="1"/>
    <col min="28" max="35" width="0" style="0" hidden="1" customWidth="1"/>
  </cols>
  <sheetData>
    <row r="1" spans="1:14" ht="24" thickBot="1">
      <c r="A1" s="287" t="s">
        <v>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4" ht="18.75" thickBot="1">
      <c r="A2" s="290" t="s">
        <v>44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4" spans="1:9" ht="13.5" hidden="1" thickBot="1">
      <c r="A4" s="271" t="s">
        <v>0</v>
      </c>
      <c r="B4" s="272"/>
      <c r="C4" s="272"/>
      <c r="D4" s="272"/>
      <c r="E4" s="272"/>
      <c r="F4" s="272"/>
      <c r="G4" s="272"/>
      <c r="H4" s="272"/>
      <c r="I4" s="273"/>
    </row>
    <row r="5" spans="1:26" ht="15" hidden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S5" s="3"/>
      <c r="T5" s="3"/>
      <c r="U5" s="3"/>
      <c r="V5" s="3"/>
      <c r="W5" s="3"/>
      <c r="X5" s="3"/>
      <c r="Z5" s="2" t="s">
        <v>1</v>
      </c>
    </row>
    <row r="6" spans="1:25" ht="12.75" hidden="1">
      <c r="A6" s="65" t="s">
        <v>51</v>
      </c>
      <c r="B6" s="65" t="s">
        <v>52</v>
      </c>
      <c r="C6" s="65" t="s">
        <v>53</v>
      </c>
      <c r="D6" s="65" t="s">
        <v>54</v>
      </c>
      <c r="E6" s="65" t="s">
        <v>55</v>
      </c>
      <c r="F6" s="65" t="s">
        <v>57</v>
      </c>
      <c r="G6" s="65" t="s">
        <v>56</v>
      </c>
      <c r="H6" s="65" t="s">
        <v>58</v>
      </c>
      <c r="I6" s="65" t="s">
        <v>59</v>
      </c>
      <c r="S6" s="5"/>
      <c r="T6" s="5"/>
      <c r="U6" s="5"/>
      <c r="V6" s="5"/>
      <c r="W6" s="5"/>
      <c r="X6" s="5"/>
      <c r="Y6" s="6">
        <v>10</v>
      </c>
    </row>
    <row r="7" spans="1:26" ht="12.75" hidden="1">
      <c r="A7" s="77" t="s">
        <v>65</v>
      </c>
      <c r="B7" s="77" t="s">
        <v>66</v>
      </c>
      <c r="C7" s="77" t="s">
        <v>67</v>
      </c>
      <c r="D7" s="77" t="s">
        <v>68</v>
      </c>
      <c r="E7" s="77" t="s">
        <v>60</v>
      </c>
      <c r="F7" s="78" t="s">
        <v>61</v>
      </c>
      <c r="G7" s="78" t="s">
        <v>62</v>
      </c>
      <c r="H7" s="78" t="s">
        <v>63</v>
      </c>
      <c r="I7" s="78" t="s">
        <v>64</v>
      </c>
      <c r="S7" s="7"/>
      <c r="T7" s="7"/>
      <c r="U7" s="7"/>
      <c r="V7" s="7"/>
      <c r="W7" s="7"/>
      <c r="X7" s="7"/>
      <c r="Y7">
        <f>+Y6+1</f>
        <v>11</v>
      </c>
      <c r="Z7" s="2" t="s">
        <v>2</v>
      </c>
    </row>
    <row r="8" spans="1:29" ht="12.75" hidden="1">
      <c r="A8" s="79" t="s">
        <v>77</v>
      </c>
      <c r="B8" s="79" t="s">
        <v>76</v>
      </c>
      <c r="C8" s="79" t="s">
        <v>75</v>
      </c>
      <c r="D8" s="79" t="s">
        <v>74</v>
      </c>
      <c r="E8" s="79" t="s">
        <v>73</v>
      </c>
      <c r="F8" s="79" t="s">
        <v>72</v>
      </c>
      <c r="G8" s="79" t="s">
        <v>71</v>
      </c>
      <c r="H8" s="79" t="s">
        <v>70</v>
      </c>
      <c r="I8" s="79" t="s">
        <v>69</v>
      </c>
      <c r="S8" s="7"/>
      <c r="T8" s="7"/>
      <c r="U8" s="7"/>
      <c r="V8" s="7"/>
      <c r="W8" s="7"/>
      <c r="X8" s="7"/>
      <c r="Z8" s="8" t="s">
        <v>3</v>
      </c>
      <c r="AA8" s="8"/>
      <c r="AB8" s="9"/>
      <c r="AC8" s="9"/>
    </row>
    <row r="9" spans="6:25" ht="12.75" hidden="1"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3:6" ht="15" hidden="1">
      <c r="C10" s="64" t="s">
        <v>5</v>
      </c>
      <c r="D10" s="64" t="s">
        <v>6</v>
      </c>
      <c r="E10" s="64" t="s">
        <v>7</v>
      </c>
      <c r="F10" s="64" t="s">
        <v>8</v>
      </c>
    </row>
    <row r="11" spans="3:6" ht="12.75" hidden="1">
      <c r="C11" s="65">
        <v>1</v>
      </c>
      <c r="D11" s="65">
        <v>2</v>
      </c>
      <c r="E11" s="65">
        <v>3</v>
      </c>
      <c r="F11" s="65">
        <v>4</v>
      </c>
    </row>
    <row r="12" spans="3:6" ht="12.75" hidden="1">
      <c r="C12" s="65">
        <v>7</v>
      </c>
      <c r="D12" s="65">
        <v>8</v>
      </c>
      <c r="E12" s="65">
        <v>5</v>
      </c>
      <c r="F12" s="65">
        <v>6</v>
      </c>
    </row>
    <row r="13" spans="3:6" ht="12.75" hidden="1">
      <c r="C13" s="65">
        <v>12</v>
      </c>
      <c r="D13" s="65">
        <v>10</v>
      </c>
      <c r="E13" s="65">
        <v>11</v>
      </c>
      <c r="F13" s="65">
        <v>9</v>
      </c>
    </row>
    <row r="14" ht="12.75" hidden="1"/>
    <row r="15" ht="12.75" hidden="1"/>
    <row r="16" spans="3:26" ht="15.75" thickBot="1">
      <c r="C16" s="295" t="s">
        <v>10</v>
      </c>
      <c r="D16" s="295"/>
      <c r="E16" s="295"/>
      <c r="F16" s="295"/>
      <c r="G16" s="296" t="s">
        <v>11</v>
      </c>
      <c r="H16" s="296"/>
      <c r="I16" s="296"/>
      <c r="J16" s="296"/>
      <c r="K16" s="297" t="s">
        <v>12</v>
      </c>
      <c r="L16" s="297"/>
      <c r="M16" s="297"/>
      <c r="N16" s="297"/>
      <c r="S16" s="298" t="s">
        <v>13</v>
      </c>
      <c r="T16" s="283"/>
      <c r="U16" s="283"/>
      <c r="V16" s="283"/>
      <c r="W16" s="283" t="s">
        <v>14</v>
      </c>
      <c r="X16" s="283"/>
      <c r="Y16" s="283"/>
      <c r="Z16" s="283"/>
    </row>
    <row r="17" spans="1:26" ht="13.5" thickBot="1">
      <c r="A17" s="293" t="s">
        <v>9</v>
      </c>
      <c r="B17" s="294"/>
      <c r="C17" s="33" t="s">
        <v>15</v>
      </c>
      <c r="D17" s="53" t="s">
        <v>48</v>
      </c>
      <c r="E17" s="11" t="s">
        <v>17</v>
      </c>
      <c r="F17" s="53" t="s">
        <v>48</v>
      </c>
      <c r="G17" s="11" t="s">
        <v>15</v>
      </c>
      <c r="H17" s="53" t="s">
        <v>48</v>
      </c>
      <c r="I17" s="11" t="s">
        <v>17</v>
      </c>
      <c r="J17" s="53" t="s">
        <v>48</v>
      </c>
      <c r="K17" s="11" t="s">
        <v>15</v>
      </c>
      <c r="L17" s="53" t="s">
        <v>48</v>
      </c>
      <c r="M17" s="11" t="s">
        <v>17</v>
      </c>
      <c r="N17" s="53" t="s">
        <v>48</v>
      </c>
      <c r="O17" s="35"/>
      <c r="P17" s="32"/>
      <c r="Q17" s="32"/>
      <c r="R17" s="32"/>
      <c r="S17" s="33" t="s">
        <v>15</v>
      </c>
      <c r="T17" s="11" t="s">
        <v>16</v>
      </c>
      <c r="U17" s="11" t="s">
        <v>17</v>
      </c>
      <c r="V17" s="11" t="s">
        <v>16</v>
      </c>
      <c r="W17" s="11" t="s">
        <v>15</v>
      </c>
      <c r="X17" s="11" t="s">
        <v>16</v>
      </c>
      <c r="Y17" s="11" t="s">
        <v>17</v>
      </c>
      <c r="Z17" s="11" t="s">
        <v>16</v>
      </c>
    </row>
    <row r="18" spans="1:33" ht="15">
      <c r="A18" s="42">
        <v>10</v>
      </c>
      <c r="B18" s="44" t="s">
        <v>18</v>
      </c>
      <c r="C18" s="54">
        <v>1</v>
      </c>
      <c r="D18" s="80" t="str">
        <f>+A7</f>
        <v>Pucara A</v>
      </c>
      <c r="E18" s="81" t="s">
        <v>17</v>
      </c>
      <c r="F18" s="80" t="str">
        <f>+A8</f>
        <v>Los Matreros A</v>
      </c>
      <c r="G18" s="57">
        <v>2</v>
      </c>
      <c r="H18" s="69" t="str">
        <f>+E7</f>
        <v>Champagnat A</v>
      </c>
      <c r="I18" s="12" t="s">
        <v>17</v>
      </c>
      <c r="J18" s="69" t="str">
        <f>+E8</f>
        <v>Italiano A</v>
      </c>
      <c r="K18" s="54">
        <v>3</v>
      </c>
      <c r="L18" s="66" t="str">
        <f>I7</f>
        <v>La Plata A</v>
      </c>
      <c r="M18" s="13" t="s">
        <v>17</v>
      </c>
      <c r="N18" s="66" t="str">
        <f>+I8</f>
        <v>Lomas A</v>
      </c>
      <c r="O18" s="37"/>
      <c r="P18" s="36"/>
      <c r="Q18" s="32"/>
      <c r="R18" s="36"/>
      <c r="S18" s="34"/>
      <c r="T18" s="13"/>
      <c r="U18" s="13"/>
      <c r="V18" s="13"/>
      <c r="W18" s="14"/>
      <c r="X18" s="13"/>
      <c r="Y18" s="13"/>
      <c r="Z18" s="15"/>
      <c r="AE18" s="16"/>
      <c r="AF18" s="13" t="s">
        <v>17</v>
      </c>
      <c r="AG18" s="17"/>
    </row>
    <row r="19" spans="1:33" ht="15">
      <c r="A19" s="42">
        <v>10</v>
      </c>
      <c r="B19" s="43">
        <v>20</v>
      </c>
      <c r="C19" s="54">
        <v>4</v>
      </c>
      <c r="D19" s="69" t="str">
        <f>+B7</f>
        <v>G y Esgrima A</v>
      </c>
      <c r="E19" s="12" t="s">
        <v>17</v>
      </c>
      <c r="F19" s="69" t="str">
        <f>+B8</f>
        <v>Banco Nacion A</v>
      </c>
      <c r="G19" s="57">
        <v>5</v>
      </c>
      <c r="H19" s="69" t="str">
        <f>+F7</f>
        <v>San Albano A</v>
      </c>
      <c r="I19" s="12" t="s">
        <v>17</v>
      </c>
      <c r="J19" s="69" t="str">
        <f>+F8</f>
        <v>Centro Naval A</v>
      </c>
      <c r="K19" s="54">
        <v>6</v>
      </c>
      <c r="L19" s="69" t="str">
        <f>H7</f>
        <v>Mariano Moreno A</v>
      </c>
      <c r="M19" s="12" t="s">
        <v>17</v>
      </c>
      <c r="N19" s="69" t="str">
        <f>+H8</f>
        <v>Liceo Naval A</v>
      </c>
      <c r="O19" s="37"/>
      <c r="P19" s="36"/>
      <c r="Q19" s="32"/>
      <c r="R19" s="36"/>
      <c r="S19" s="34"/>
      <c r="T19" s="13"/>
      <c r="U19" s="13"/>
      <c r="V19" s="13"/>
      <c r="W19" s="14"/>
      <c r="X19" s="13"/>
      <c r="Y19" s="13"/>
      <c r="Z19" s="15"/>
      <c r="AE19" s="18"/>
      <c r="AF19" s="13" t="s">
        <v>17</v>
      </c>
      <c r="AG19" s="19"/>
    </row>
    <row r="20" spans="1:30" ht="15">
      <c r="A20" s="42">
        <v>10</v>
      </c>
      <c r="B20" s="43">
        <v>40</v>
      </c>
      <c r="C20" s="54">
        <v>7</v>
      </c>
      <c r="D20" s="69" t="str">
        <f>+C7</f>
        <v>San Martin A</v>
      </c>
      <c r="E20" s="12" t="s">
        <v>17</v>
      </c>
      <c r="F20" s="69" t="str">
        <f>+C8</f>
        <v>Don Bosco A</v>
      </c>
      <c r="G20" s="57">
        <v>8</v>
      </c>
      <c r="H20" s="69" t="str">
        <f>+G7</f>
        <v>Los Tilos A</v>
      </c>
      <c r="I20" s="12" t="s">
        <v>17</v>
      </c>
      <c r="J20" s="69" t="str">
        <f>+G8</f>
        <v>Curupayti A</v>
      </c>
      <c r="K20" s="54">
        <v>9</v>
      </c>
      <c r="L20" s="69" t="str">
        <f>D7</f>
        <v>Olivos A</v>
      </c>
      <c r="M20" s="12" t="s">
        <v>17</v>
      </c>
      <c r="N20" s="69" t="str">
        <f>+D8</f>
        <v>San Cirano A</v>
      </c>
      <c r="O20" s="37"/>
      <c r="P20" s="36"/>
      <c r="Q20" s="32"/>
      <c r="R20" s="36"/>
      <c r="S20" s="34"/>
      <c r="T20" s="13"/>
      <c r="U20" s="13"/>
      <c r="V20" s="13"/>
      <c r="W20" s="14"/>
      <c r="X20" s="13"/>
      <c r="Y20" s="13"/>
      <c r="Z20" s="15"/>
      <c r="AB20" s="20"/>
      <c r="AC20" s="13" t="s">
        <v>17</v>
      </c>
      <c r="AD20" s="21"/>
    </row>
    <row r="21" spans="1:30" ht="9" customHeight="1">
      <c r="A21" s="42"/>
      <c r="B21" s="43"/>
      <c r="C21" s="55"/>
      <c r="D21" s="70"/>
      <c r="E21" s="4"/>
      <c r="F21" s="70"/>
      <c r="G21" s="58"/>
      <c r="H21" s="70"/>
      <c r="I21" s="4"/>
      <c r="J21" s="70"/>
      <c r="K21" s="55"/>
      <c r="L21" s="71"/>
      <c r="M21" s="13"/>
      <c r="N21" s="71"/>
      <c r="O21" s="37"/>
      <c r="P21" s="36"/>
      <c r="Q21" s="32"/>
      <c r="R21" s="36"/>
      <c r="S21" s="34"/>
      <c r="T21" s="13"/>
      <c r="U21" s="13"/>
      <c r="V21" s="13"/>
      <c r="W21" s="14"/>
      <c r="X21" s="13"/>
      <c r="Y21" s="13"/>
      <c r="Z21" s="15"/>
      <c r="AB21" s="22"/>
      <c r="AC21" s="13" t="s">
        <v>17</v>
      </c>
      <c r="AD21" s="23"/>
    </row>
    <row r="22" spans="1:33" ht="15">
      <c r="A22" s="42">
        <v>11</v>
      </c>
      <c r="B22" s="43" t="s">
        <v>25</v>
      </c>
      <c r="C22" s="54">
        <v>10</v>
      </c>
      <c r="D22" s="69" t="str">
        <f>+A6</f>
        <v>Alumni A</v>
      </c>
      <c r="E22" s="12" t="s">
        <v>17</v>
      </c>
      <c r="F22" s="69" t="str">
        <f>+A7</f>
        <v>Pucara A</v>
      </c>
      <c r="G22" s="57">
        <v>11</v>
      </c>
      <c r="H22" s="69" t="str">
        <f>+E6</f>
        <v>San Luis A</v>
      </c>
      <c r="I22" s="12" t="s">
        <v>17</v>
      </c>
      <c r="J22" s="69" t="str">
        <f>+E7</f>
        <v>Champagnat A</v>
      </c>
      <c r="K22" s="54">
        <v>12</v>
      </c>
      <c r="L22" s="66" t="str">
        <f>I6</f>
        <v>Belgrano A</v>
      </c>
      <c r="M22" s="13" t="s">
        <v>17</v>
      </c>
      <c r="N22" s="66" t="str">
        <f>+I7</f>
        <v>La Plata A</v>
      </c>
      <c r="O22" s="37"/>
      <c r="P22" s="36"/>
      <c r="Q22" s="32"/>
      <c r="R22" s="36"/>
      <c r="S22" s="34"/>
      <c r="T22" s="13"/>
      <c r="U22" s="13"/>
      <c r="V22" s="13"/>
      <c r="W22" s="14"/>
      <c r="X22" s="13"/>
      <c r="Y22" s="13"/>
      <c r="Z22" s="15"/>
      <c r="AE22" s="16">
        <f>+AE18</f>
        <v>0</v>
      </c>
      <c r="AF22" s="13" t="s">
        <v>17</v>
      </c>
      <c r="AG22" s="18">
        <f>+AE19</f>
        <v>0</v>
      </c>
    </row>
    <row r="23" spans="1:33" ht="15">
      <c r="A23" s="42">
        <v>11</v>
      </c>
      <c r="B23" s="43" t="s">
        <v>26</v>
      </c>
      <c r="C23" s="54">
        <v>13</v>
      </c>
      <c r="D23" s="66" t="str">
        <f>+B6</f>
        <v>CASI A</v>
      </c>
      <c r="E23" s="13" t="s">
        <v>17</v>
      </c>
      <c r="F23" s="69" t="str">
        <f>+B7</f>
        <v>G y Esgrima A</v>
      </c>
      <c r="G23" s="54">
        <v>14</v>
      </c>
      <c r="H23" s="66" t="str">
        <f>+F6</f>
        <v>Atl. del Rosario A</v>
      </c>
      <c r="I23" s="13" t="s">
        <v>17</v>
      </c>
      <c r="J23" s="69" t="str">
        <f>+F7</f>
        <v>San Albano A</v>
      </c>
      <c r="K23" s="54">
        <v>15</v>
      </c>
      <c r="L23" s="66" t="str">
        <f>H6</f>
        <v>CUBA A</v>
      </c>
      <c r="M23" s="13" t="s">
        <v>17</v>
      </c>
      <c r="N23" s="69" t="str">
        <f>+H7</f>
        <v>Mariano Moreno A</v>
      </c>
      <c r="O23" s="37"/>
      <c r="P23" s="36"/>
      <c r="Q23" s="32"/>
      <c r="R23" s="36"/>
      <c r="S23" s="34"/>
      <c r="T23" s="13"/>
      <c r="U23" s="13"/>
      <c r="V23" s="13"/>
      <c r="W23" s="14"/>
      <c r="X23" s="13"/>
      <c r="Y23" s="13"/>
      <c r="Z23" s="15"/>
      <c r="AE23" s="24">
        <f>+AG18</f>
        <v>0</v>
      </c>
      <c r="AF23" s="13" t="s">
        <v>17</v>
      </c>
      <c r="AG23" s="19">
        <f>+AG19</f>
        <v>0</v>
      </c>
    </row>
    <row r="24" spans="1:30" ht="15">
      <c r="A24" s="42">
        <v>11</v>
      </c>
      <c r="B24" s="43" t="s">
        <v>27</v>
      </c>
      <c r="C24" s="54">
        <v>16</v>
      </c>
      <c r="D24" s="66" t="str">
        <f>+C6</f>
        <v>Pueyrredon A</v>
      </c>
      <c r="E24" s="13" t="s">
        <v>17</v>
      </c>
      <c r="F24" s="69" t="str">
        <f>+C7</f>
        <v>San Martin A</v>
      </c>
      <c r="G24" s="54">
        <v>17</v>
      </c>
      <c r="H24" s="66" t="str">
        <f>+G6</f>
        <v>Newman A</v>
      </c>
      <c r="I24" s="13" t="s">
        <v>17</v>
      </c>
      <c r="J24" s="69" t="str">
        <f>+G7</f>
        <v>Los Tilos A</v>
      </c>
      <c r="K24" s="54">
        <v>18</v>
      </c>
      <c r="L24" s="66" t="str">
        <f>D6</f>
        <v>Buenos Aires A</v>
      </c>
      <c r="M24" s="13" t="s">
        <v>17</v>
      </c>
      <c r="N24" s="69" t="str">
        <f>+D7</f>
        <v>Olivos A</v>
      </c>
      <c r="O24" s="37"/>
      <c r="P24" s="36"/>
      <c r="Q24" s="32"/>
      <c r="R24" s="36"/>
      <c r="S24" s="34"/>
      <c r="T24" s="13"/>
      <c r="U24" s="13"/>
      <c r="V24" s="13"/>
      <c r="W24" s="14"/>
      <c r="X24" s="13"/>
      <c r="Y24" s="13"/>
      <c r="Z24" s="15"/>
      <c r="AB24" s="20">
        <f>+AB20</f>
        <v>0</v>
      </c>
      <c r="AC24" s="13" t="s">
        <v>17</v>
      </c>
      <c r="AD24" s="22">
        <f>+AB21</f>
        <v>0</v>
      </c>
    </row>
    <row r="25" spans="1:30" ht="10.5" customHeight="1">
      <c r="A25" s="42"/>
      <c r="B25" s="43"/>
      <c r="C25" s="55"/>
      <c r="D25" s="4"/>
      <c r="E25" s="4"/>
      <c r="F25" s="4"/>
      <c r="G25" s="55"/>
      <c r="H25" s="4"/>
      <c r="I25" s="4"/>
      <c r="J25" s="4"/>
      <c r="K25" s="55"/>
      <c r="L25" s="36"/>
      <c r="M25" s="13"/>
      <c r="N25" s="30"/>
      <c r="O25" s="37"/>
      <c r="P25" s="36"/>
      <c r="Q25" s="32"/>
      <c r="R25" s="36"/>
      <c r="S25" s="34"/>
      <c r="T25" s="13"/>
      <c r="U25" s="13"/>
      <c r="V25" s="13"/>
      <c r="W25" s="14"/>
      <c r="X25" s="13"/>
      <c r="Y25" s="13"/>
      <c r="Z25" s="15"/>
      <c r="AB25" s="25">
        <f>+AD20</f>
        <v>0</v>
      </c>
      <c r="AC25" s="13" t="s">
        <v>17</v>
      </c>
      <c r="AD25" s="23">
        <f>+AD21</f>
        <v>0</v>
      </c>
    </row>
    <row r="26" spans="1:33" ht="15">
      <c r="A26" s="42">
        <v>12</v>
      </c>
      <c r="B26" s="43" t="s">
        <v>23</v>
      </c>
      <c r="C26" s="54">
        <v>19</v>
      </c>
      <c r="D26" s="82" t="str">
        <f>+A6</f>
        <v>Alumni A</v>
      </c>
      <c r="E26" s="41" t="s">
        <v>17</v>
      </c>
      <c r="F26" s="82" t="str">
        <f>+A8</f>
        <v>Los Matreros A</v>
      </c>
      <c r="G26" s="54">
        <v>20</v>
      </c>
      <c r="H26" s="66" t="str">
        <f>+E6</f>
        <v>San Luis A</v>
      </c>
      <c r="I26" s="13" t="s">
        <v>17</v>
      </c>
      <c r="J26" s="66" t="str">
        <f>+E8</f>
        <v>Italiano A</v>
      </c>
      <c r="K26" s="54">
        <v>21</v>
      </c>
      <c r="L26" s="66" t="str">
        <f>I6</f>
        <v>Belgrano A</v>
      </c>
      <c r="M26" s="13" t="s">
        <v>17</v>
      </c>
      <c r="N26" s="66" t="str">
        <f>+I8</f>
        <v>Lomas A</v>
      </c>
      <c r="O26" s="37"/>
      <c r="P26" s="36"/>
      <c r="Q26" s="32"/>
      <c r="R26" s="36"/>
      <c r="S26" s="34"/>
      <c r="T26" s="13"/>
      <c r="U26" s="13"/>
      <c r="V26" s="13"/>
      <c r="W26" s="14"/>
      <c r="X26" s="13"/>
      <c r="Y26" s="13"/>
      <c r="Z26" s="15"/>
      <c r="AE26" s="16">
        <f>+AE18</f>
        <v>0</v>
      </c>
      <c r="AF26" s="13" t="s">
        <v>17</v>
      </c>
      <c r="AG26" s="19">
        <f>+AG19</f>
        <v>0</v>
      </c>
    </row>
    <row r="27" spans="1:33" ht="15">
      <c r="A27" s="42">
        <v>12</v>
      </c>
      <c r="B27" s="43" t="s">
        <v>24</v>
      </c>
      <c r="C27" s="54">
        <v>22</v>
      </c>
      <c r="D27" s="66" t="str">
        <f>+B6</f>
        <v>CASI A</v>
      </c>
      <c r="E27" s="13" t="s">
        <v>17</v>
      </c>
      <c r="F27" s="66" t="str">
        <f>+B8</f>
        <v>Banco Nacion A</v>
      </c>
      <c r="G27" s="54">
        <v>23</v>
      </c>
      <c r="H27" s="66" t="str">
        <f>+F6</f>
        <v>Atl. del Rosario A</v>
      </c>
      <c r="I27" s="13" t="s">
        <v>17</v>
      </c>
      <c r="J27" s="66" t="str">
        <f>+F8</f>
        <v>Centro Naval A</v>
      </c>
      <c r="K27" s="54">
        <v>24</v>
      </c>
      <c r="L27" s="66" t="str">
        <f>H6</f>
        <v>CUBA A</v>
      </c>
      <c r="M27" s="13" t="s">
        <v>17</v>
      </c>
      <c r="N27" s="66" t="str">
        <f>+H8</f>
        <v>Liceo Naval A</v>
      </c>
      <c r="O27" s="37"/>
      <c r="P27" s="36"/>
      <c r="Q27" s="32"/>
      <c r="R27" s="36"/>
      <c r="S27" s="34"/>
      <c r="T27" s="13"/>
      <c r="U27" s="13"/>
      <c r="V27" s="13"/>
      <c r="W27" s="14"/>
      <c r="X27" s="13"/>
      <c r="Y27" s="13"/>
      <c r="Z27" s="15"/>
      <c r="AE27" s="17">
        <f>+AG18</f>
        <v>0</v>
      </c>
      <c r="AF27" s="13" t="s">
        <v>17</v>
      </c>
      <c r="AG27" s="18">
        <f>+AE19</f>
        <v>0</v>
      </c>
    </row>
    <row r="28" spans="1:30" ht="15.75" thickBot="1">
      <c r="A28" s="42">
        <v>13</v>
      </c>
      <c r="B28" s="43" t="s">
        <v>18</v>
      </c>
      <c r="C28" s="56">
        <v>25</v>
      </c>
      <c r="D28" s="66" t="str">
        <f>+C6</f>
        <v>Pueyrredon A</v>
      </c>
      <c r="E28" s="13" t="s">
        <v>17</v>
      </c>
      <c r="F28" s="66" t="str">
        <f>+C8</f>
        <v>Don Bosco A</v>
      </c>
      <c r="G28" s="56">
        <v>26</v>
      </c>
      <c r="H28" s="66" t="str">
        <f>+G6</f>
        <v>Newman A</v>
      </c>
      <c r="I28" s="13" t="s">
        <v>17</v>
      </c>
      <c r="J28" s="66" t="str">
        <f>+G8</f>
        <v>Curupayti A</v>
      </c>
      <c r="K28" s="56">
        <v>27</v>
      </c>
      <c r="L28" s="66" t="str">
        <f>D6</f>
        <v>Buenos Aires A</v>
      </c>
      <c r="M28" s="13" t="s">
        <v>17</v>
      </c>
      <c r="N28" s="66" t="str">
        <f>+D8</f>
        <v>San Cirano A</v>
      </c>
      <c r="O28" s="37"/>
      <c r="P28" s="36"/>
      <c r="Q28" s="32"/>
      <c r="R28" s="36"/>
      <c r="S28" s="34"/>
      <c r="T28" s="13"/>
      <c r="U28" s="13"/>
      <c r="V28" s="13"/>
      <c r="W28" s="14"/>
      <c r="X28" s="13"/>
      <c r="Y28" s="13"/>
      <c r="Z28" s="15"/>
      <c r="AB28" s="20">
        <f>+AB20</f>
        <v>0</v>
      </c>
      <c r="AC28" s="13" t="s">
        <v>17</v>
      </c>
      <c r="AD28" s="23">
        <f>+AD21</f>
        <v>0</v>
      </c>
    </row>
    <row r="29" spans="1:30" ht="13.5" thickBot="1">
      <c r="A29" s="284" t="s">
        <v>28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6"/>
      <c r="O29" s="37"/>
      <c r="P29" s="36"/>
      <c r="Q29" s="32"/>
      <c r="R29" s="36"/>
      <c r="S29" s="34"/>
      <c r="T29" s="26"/>
      <c r="U29" s="26"/>
      <c r="V29" s="26"/>
      <c r="W29" s="27"/>
      <c r="X29" s="13"/>
      <c r="Y29" s="13"/>
      <c r="Z29" s="15"/>
      <c r="AB29" s="21">
        <f>+AD20</f>
        <v>0</v>
      </c>
      <c r="AC29" s="13" t="s">
        <v>17</v>
      </c>
      <c r="AD29" s="22">
        <f>+AB21</f>
        <v>0</v>
      </c>
    </row>
    <row r="30" spans="1:26" ht="15">
      <c r="A30" s="45" t="s">
        <v>19</v>
      </c>
      <c r="B30" s="46" t="s">
        <v>18</v>
      </c>
      <c r="C30" s="59">
        <v>28</v>
      </c>
      <c r="D30" s="72" t="s">
        <v>33</v>
      </c>
      <c r="E30" s="38" t="s">
        <v>17</v>
      </c>
      <c r="F30" s="72" t="s">
        <v>80</v>
      </c>
      <c r="G30" s="61">
        <v>29</v>
      </c>
      <c r="H30" s="72" t="s">
        <v>34</v>
      </c>
      <c r="I30" s="38" t="s">
        <v>17</v>
      </c>
      <c r="J30" s="72" t="s">
        <v>78</v>
      </c>
      <c r="R30" s="31"/>
      <c r="S30" s="27"/>
      <c r="T30" s="13"/>
      <c r="U30" s="13"/>
      <c r="V30" s="13"/>
      <c r="W30" s="27"/>
      <c r="X30" s="13"/>
      <c r="Y30" s="13"/>
      <c r="Z30" s="15"/>
    </row>
    <row r="31" spans="1:26" ht="15.75" thickBot="1">
      <c r="A31" s="49" t="s">
        <v>19</v>
      </c>
      <c r="B31" s="51" t="s">
        <v>23</v>
      </c>
      <c r="C31" s="60">
        <v>30</v>
      </c>
      <c r="D31" s="73" t="s">
        <v>35</v>
      </c>
      <c r="E31" s="40" t="s">
        <v>17</v>
      </c>
      <c r="F31" s="73" t="s">
        <v>79</v>
      </c>
      <c r="G31" s="62">
        <v>31</v>
      </c>
      <c r="H31" s="73" t="s">
        <v>36</v>
      </c>
      <c r="I31" s="40" t="s">
        <v>17</v>
      </c>
      <c r="J31" s="73" t="s">
        <v>39</v>
      </c>
      <c r="L31" s="30"/>
      <c r="M31" s="13"/>
      <c r="N31" s="30"/>
      <c r="P31" s="13"/>
      <c r="Q31" s="13"/>
      <c r="S31" s="28"/>
      <c r="T31" s="13"/>
      <c r="U31" s="13"/>
      <c r="V31" s="13"/>
      <c r="W31" s="28"/>
      <c r="X31" s="13"/>
      <c r="Y31" s="13"/>
      <c r="Z31" s="15"/>
    </row>
    <row r="32" spans="1:26" ht="15">
      <c r="A32" s="45" t="s">
        <v>19</v>
      </c>
      <c r="B32" s="48" t="s">
        <v>27</v>
      </c>
      <c r="C32" s="59">
        <v>32</v>
      </c>
      <c r="D32" s="72" t="s">
        <v>29</v>
      </c>
      <c r="E32" s="38" t="s">
        <v>17</v>
      </c>
      <c r="F32" s="72" t="s">
        <v>80</v>
      </c>
      <c r="G32" s="63">
        <v>33</v>
      </c>
      <c r="H32" s="72" t="s">
        <v>30</v>
      </c>
      <c r="I32" s="38" t="s">
        <v>17</v>
      </c>
      <c r="J32" s="72" t="s">
        <v>78</v>
      </c>
      <c r="P32" s="13"/>
      <c r="Q32" s="13"/>
      <c r="R32" s="13"/>
      <c r="S32" s="27"/>
      <c r="T32" s="13"/>
      <c r="U32" s="13"/>
      <c r="V32" s="13"/>
      <c r="W32" s="28"/>
      <c r="X32" s="13"/>
      <c r="Y32" s="13"/>
      <c r="Z32" s="15"/>
    </row>
    <row r="33" spans="1:26" ht="15.75" thickBot="1">
      <c r="A33" s="49" t="s">
        <v>20</v>
      </c>
      <c r="B33" s="52" t="s">
        <v>25</v>
      </c>
      <c r="C33" s="60">
        <v>34</v>
      </c>
      <c r="D33" s="73" t="s">
        <v>31</v>
      </c>
      <c r="E33" s="40" t="s">
        <v>17</v>
      </c>
      <c r="F33" s="73" t="s">
        <v>79</v>
      </c>
      <c r="G33" s="62">
        <v>35</v>
      </c>
      <c r="H33" s="73" t="s">
        <v>32</v>
      </c>
      <c r="I33" s="40" t="s">
        <v>17</v>
      </c>
      <c r="J33" s="73" t="s">
        <v>39</v>
      </c>
      <c r="P33" s="13"/>
      <c r="Q33" s="13"/>
      <c r="R33" s="13"/>
      <c r="S33" s="29"/>
      <c r="T33" s="13"/>
      <c r="U33" s="13"/>
      <c r="V33" s="13"/>
      <c r="W33" s="29"/>
      <c r="X33" s="13"/>
      <c r="Y33" s="13"/>
      <c r="Z33" s="15"/>
    </row>
    <row r="34" spans="1:26" ht="15">
      <c r="A34" s="45" t="s">
        <v>20</v>
      </c>
      <c r="B34" s="47">
        <v>40</v>
      </c>
      <c r="C34" s="59">
        <v>36</v>
      </c>
      <c r="D34" s="72" t="s">
        <v>33</v>
      </c>
      <c r="E34" s="38" t="s">
        <v>17</v>
      </c>
      <c r="F34" s="72" t="s">
        <v>29</v>
      </c>
      <c r="G34" s="63">
        <v>37</v>
      </c>
      <c r="H34" s="72" t="s">
        <v>34</v>
      </c>
      <c r="I34" s="30" t="s">
        <v>17</v>
      </c>
      <c r="J34" s="72" t="s">
        <v>30</v>
      </c>
      <c r="L34" s="13"/>
      <c r="M34" s="13"/>
      <c r="N34" s="13"/>
      <c r="P34" s="13"/>
      <c r="Q34" s="13"/>
      <c r="R34" s="13"/>
      <c r="S34" s="29"/>
      <c r="T34" s="13"/>
      <c r="U34" s="13"/>
      <c r="V34" s="13"/>
      <c r="W34" s="29"/>
      <c r="X34" s="13"/>
      <c r="Y34" s="13"/>
      <c r="Z34" s="15"/>
    </row>
    <row r="35" spans="1:26" ht="15.75" thickBot="1">
      <c r="A35" s="49" t="s">
        <v>21</v>
      </c>
      <c r="B35" s="50" t="s">
        <v>18</v>
      </c>
      <c r="C35" s="60">
        <v>38</v>
      </c>
      <c r="D35" s="73" t="s">
        <v>35</v>
      </c>
      <c r="E35" s="40" t="s">
        <v>17</v>
      </c>
      <c r="F35" s="73" t="s">
        <v>31</v>
      </c>
      <c r="G35" s="62">
        <v>39</v>
      </c>
      <c r="H35" s="73" t="s">
        <v>36</v>
      </c>
      <c r="I35" s="40" t="s">
        <v>17</v>
      </c>
      <c r="J35" s="73" t="s">
        <v>32</v>
      </c>
      <c r="L35" s="13"/>
      <c r="M35" s="13"/>
      <c r="N35" s="13"/>
      <c r="P35" s="13"/>
      <c r="Q35" s="13"/>
      <c r="R35" s="13"/>
      <c r="S35" s="29"/>
      <c r="T35" s="13"/>
      <c r="U35" s="13"/>
      <c r="V35" s="13"/>
      <c r="W35" s="29"/>
      <c r="X35" s="13"/>
      <c r="Y35" s="13"/>
      <c r="Z35" s="15"/>
    </row>
    <row r="36" spans="1:26" ht="15">
      <c r="A36" s="45" t="s">
        <v>21</v>
      </c>
      <c r="B36" s="46" t="s">
        <v>27</v>
      </c>
      <c r="C36" s="59">
        <v>40</v>
      </c>
      <c r="D36" s="68" t="s">
        <v>37</v>
      </c>
      <c r="E36" s="38" t="s">
        <v>17</v>
      </c>
      <c r="F36" s="68" t="s">
        <v>40</v>
      </c>
      <c r="H36" s="84" t="s">
        <v>81</v>
      </c>
      <c r="I36" s="13"/>
      <c r="J36" s="30"/>
      <c r="P36" s="13"/>
      <c r="Q36" s="13"/>
      <c r="R36" s="13"/>
      <c r="S36" s="29"/>
      <c r="T36" s="13"/>
      <c r="U36" s="13"/>
      <c r="V36" s="13"/>
      <c r="W36" s="29"/>
      <c r="X36" s="13"/>
      <c r="Y36" s="13"/>
      <c r="Z36" s="15"/>
    </row>
    <row r="37" spans="1:26" ht="15">
      <c r="A37" s="45" t="s">
        <v>22</v>
      </c>
      <c r="B37" s="47" t="s">
        <v>25</v>
      </c>
      <c r="C37" s="57">
        <v>41</v>
      </c>
      <c r="D37" s="68" t="s">
        <v>38</v>
      </c>
      <c r="E37" s="38" t="s">
        <v>17</v>
      </c>
      <c r="F37" s="68" t="s">
        <v>41</v>
      </c>
      <c r="H37" s="84" t="s">
        <v>81</v>
      </c>
      <c r="I37" s="13"/>
      <c r="J37" s="26"/>
      <c r="L37" s="13"/>
      <c r="M37" s="13"/>
      <c r="N37" s="13"/>
      <c r="P37" s="13"/>
      <c r="Q37" s="13"/>
      <c r="R37" s="13"/>
      <c r="S37" s="29"/>
      <c r="T37" s="13"/>
      <c r="U37" s="13"/>
      <c r="V37" s="13"/>
      <c r="W37" s="29"/>
      <c r="X37" s="13"/>
      <c r="Y37" s="13"/>
      <c r="Z37" s="15"/>
    </row>
    <row r="38" spans="1:8" ht="15">
      <c r="A38" s="45" t="s">
        <v>49</v>
      </c>
      <c r="B38" s="47" t="s">
        <v>18</v>
      </c>
      <c r="C38" s="57">
        <v>42</v>
      </c>
      <c r="D38" s="1" t="s">
        <v>42</v>
      </c>
      <c r="E38" s="38" t="s">
        <v>17</v>
      </c>
      <c r="F38" s="1" t="s">
        <v>43</v>
      </c>
      <c r="H38" s="85" t="s">
        <v>82</v>
      </c>
    </row>
  </sheetData>
  <sheetProtection/>
  <mergeCells count="10">
    <mergeCell ref="W16:Z16"/>
    <mergeCell ref="A29:N29"/>
    <mergeCell ref="A1:N1"/>
    <mergeCell ref="A2:N2"/>
    <mergeCell ref="A4:I4"/>
    <mergeCell ref="A17:B17"/>
    <mergeCell ref="C16:F16"/>
    <mergeCell ref="G16:J16"/>
    <mergeCell ref="K16:N16"/>
    <mergeCell ref="S16:V16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136" zoomScaleNormal="136" zoomScalePageLayoutView="0" workbookViewId="0" topLeftCell="A1">
      <selection activeCell="B8" sqref="B8"/>
    </sheetView>
  </sheetViews>
  <sheetFormatPr defaultColWidth="11.421875" defaultRowHeight="12.75"/>
  <cols>
    <col min="1" max="4" width="15.7109375" style="74" customWidth="1"/>
    <col min="5" max="5" width="17.140625" style="74" customWidth="1"/>
    <col min="6" max="6" width="15.7109375" style="74" customWidth="1"/>
    <col min="7" max="9" width="4.28125" style="74" customWidth="1"/>
    <col min="10" max="10" width="7.00390625" style="74" bestFit="1" customWidth="1"/>
    <col min="11" max="16384" width="11.421875" style="74" customWidth="1"/>
  </cols>
  <sheetData>
    <row r="1" spans="1:6" ht="18.75" thickBot="1">
      <c r="A1" s="299" t="s">
        <v>83</v>
      </c>
      <c r="B1" s="300"/>
      <c r="C1" s="300"/>
      <c r="D1" s="300"/>
      <c r="E1" s="300"/>
      <c r="F1" s="301"/>
    </row>
    <row r="2" spans="1:6" ht="16.5" thickBot="1">
      <c r="A2" s="302" t="s">
        <v>44</v>
      </c>
      <c r="B2" s="303"/>
      <c r="C2" s="303"/>
      <c r="D2" s="303"/>
      <c r="E2" s="303"/>
      <c r="F2" s="304"/>
    </row>
    <row r="3" spans="1:6" ht="16.5" thickBot="1">
      <c r="A3" s="86"/>
      <c r="B3" s="86"/>
      <c r="C3" s="86"/>
      <c r="D3" s="86"/>
      <c r="E3" s="86"/>
      <c r="F3" s="86"/>
    </row>
    <row r="4" spans="1:6" ht="15.75" thickBot="1">
      <c r="A4" s="305" t="s">
        <v>0</v>
      </c>
      <c r="B4" s="306"/>
      <c r="C4" s="306"/>
      <c r="D4" s="306"/>
      <c r="E4" s="306"/>
      <c r="F4" s="307"/>
    </row>
    <row r="5" spans="1:6" ht="12.75">
      <c r="A5" s="87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</row>
    <row r="6" spans="1:6" ht="12.75">
      <c r="A6" s="88" t="s">
        <v>84</v>
      </c>
      <c r="B6" s="88" t="s">
        <v>85</v>
      </c>
      <c r="C6" s="88" t="s">
        <v>86</v>
      </c>
      <c r="D6" s="88" t="s">
        <v>87</v>
      </c>
      <c r="E6" s="88" t="s">
        <v>88</v>
      </c>
      <c r="F6" s="88" t="s">
        <v>89</v>
      </c>
    </row>
    <row r="7" spans="1:6" ht="12.75">
      <c r="A7" s="89" t="s">
        <v>90</v>
      </c>
      <c r="B7" s="89" t="s">
        <v>91</v>
      </c>
      <c r="C7" s="89" t="s">
        <v>92</v>
      </c>
      <c r="D7" s="89" t="s">
        <v>93</v>
      </c>
      <c r="E7" s="89" t="s">
        <v>94</v>
      </c>
      <c r="F7" s="89" t="s">
        <v>95</v>
      </c>
    </row>
    <row r="8" spans="1:6" ht="12.75">
      <c r="A8" s="89" t="s">
        <v>96</v>
      </c>
      <c r="B8" s="89" t="s">
        <v>97</v>
      </c>
      <c r="C8" s="89" t="s">
        <v>98</v>
      </c>
      <c r="D8" s="89" t="s">
        <v>99</v>
      </c>
      <c r="E8" s="89" t="s">
        <v>100</v>
      </c>
      <c r="F8" s="89" t="s">
        <v>101</v>
      </c>
    </row>
    <row r="9" spans="1:10" ht="12.75" hidden="1">
      <c r="A9" s="89"/>
      <c r="B9" s="89">
        <f aca="true" t="shared" si="0" ref="B9:G9">+A9-2</f>
        <v>-2</v>
      </c>
      <c r="C9" s="89">
        <f t="shared" si="0"/>
        <v>-4</v>
      </c>
      <c r="D9" s="89">
        <f t="shared" si="0"/>
        <v>-6</v>
      </c>
      <c r="E9" s="89">
        <f t="shared" si="0"/>
        <v>-8</v>
      </c>
      <c r="F9" s="89">
        <f t="shared" si="0"/>
        <v>-10</v>
      </c>
      <c r="G9" s="90">
        <f t="shared" si="0"/>
        <v>-12</v>
      </c>
      <c r="H9" s="90">
        <v>41</v>
      </c>
      <c r="I9" s="90">
        <f>+H9-2</f>
        <v>39</v>
      </c>
      <c r="J9" s="90">
        <f>+I9-2</f>
        <v>37</v>
      </c>
    </row>
    <row r="10" spans="1:10" ht="12.75" hidden="1">
      <c r="A10" s="91" t="e">
        <f aca="true" t="shared" si="1" ref="A10:J10">+A8+A7+A6</f>
        <v>#VALUE!</v>
      </c>
      <c r="B10" s="91" t="e">
        <f t="shared" si="1"/>
        <v>#VALUE!</v>
      </c>
      <c r="C10" s="91" t="e">
        <f t="shared" si="1"/>
        <v>#VALUE!</v>
      </c>
      <c r="D10" s="91" t="e">
        <f t="shared" si="1"/>
        <v>#VALUE!</v>
      </c>
      <c r="E10" s="91" t="e">
        <f t="shared" si="1"/>
        <v>#VALUE!</v>
      </c>
      <c r="F10" s="91" t="e">
        <f t="shared" si="1"/>
        <v>#VALUE!</v>
      </c>
      <c r="G10" s="74">
        <f t="shared" si="1"/>
        <v>0</v>
      </c>
      <c r="H10" s="74">
        <f t="shared" si="1"/>
        <v>0</v>
      </c>
      <c r="I10" s="74">
        <f t="shared" si="1"/>
        <v>0</v>
      </c>
      <c r="J10" s="74">
        <f t="shared" si="1"/>
        <v>0</v>
      </c>
    </row>
    <row r="11" spans="1:6" ht="12.75">
      <c r="A11" s="91"/>
      <c r="B11" s="91"/>
      <c r="C11" s="91"/>
      <c r="D11" s="91"/>
      <c r="E11" s="91"/>
      <c r="F11" s="89" t="s">
        <v>102</v>
      </c>
    </row>
    <row r="12" spans="1:6" ht="12.75">
      <c r="A12" s="91"/>
      <c r="B12" s="91"/>
      <c r="C12" s="91"/>
      <c r="D12" s="91"/>
      <c r="E12" s="91"/>
      <c r="F12" s="92"/>
    </row>
    <row r="13" ht="12.75">
      <c r="A13" s="76" t="s">
        <v>103</v>
      </c>
    </row>
    <row r="14" ht="13.5" thickBot="1"/>
    <row r="15" spans="1:6" ht="15.75" thickBot="1">
      <c r="A15" s="308" t="s">
        <v>104</v>
      </c>
      <c r="B15" s="309"/>
      <c r="C15" s="309"/>
      <c r="D15" s="309"/>
      <c r="E15" s="309"/>
      <c r="F15" s="310"/>
    </row>
    <row r="16" spans="1:6" ht="13.5" thickBot="1">
      <c r="A16" s="93">
        <v>1</v>
      </c>
      <c r="B16" s="94">
        <v>2</v>
      </c>
      <c r="C16" s="94">
        <v>3</v>
      </c>
      <c r="D16" s="94">
        <v>4</v>
      </c>
      <c r="E16" s="94">
        <v>5</v>
      </c>
      <c r="F16" s="95">
        <v>6</v>
      </c>
    </row>
    <row r="17" spans="1:6" ht="12.75">
      <c r="A17" s="96" t="s">
        <v>33</v>
      </c>
      <c r="B17" s="96" t="s">
        <v>34</v>
      </c>
      <c r="C17" s="96" t="s">
        <v>35</v>
      </c>
      <c r="D17" s="96" t="s">
        <v>36</v>
      </c>
      <c r="E17" s="96" t="s">
        <v>31</v>
      </c>
      <c r="F17" s="96" t="s">
        <v>32</v>
      </c>
    </row>
    <row r="18" ht="13.5" thickBot="1"/>
    <row r="19" spans="1:2" ht="13.5" thickBot="1">
      <c r="A19" s="97" t="s">
        <v>78</v>
      </c>
      <c r="B19" s="98" t="s">
        <v>79</v>
      </c>
    </row>
    <row r="20" spans="1:2" ht="12.75">
      <c r="A20" s="96" t="s">
        <v>78</v>
      </c>
      <c r="B20" s="96" t="s">
        <v>79</v>
      </c>
    </row>
  </sheetData>
  <sheetProtection/>
  <mergeCells count="4">
    <mergeCell ref="A1:F1"/>
    <mergeCell ref="A2:F2"/>
    <mergeCell ref="A4:F4"/>
    <mergeCell ref="A15:F1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32"/>
  <sheetViews>
    <sheetView zoomScale="118" zoomScaleNormal="118" zoomScalePageLayoutView="0" workbookViewId="0" topLeftCell="A1">
      <selection activeCell="B8" sqref="B8"/>
    </sheetView>
  </sheetViews>
  <sheetFormatPr defaultColWidth="11.421875" defaultRowHeight="12.75"/>
  <cols>
    <col min="1" max="1" width="3.7109375" style="74" customWidth="1"/>
    <col min="2" max="2" width="3.421875" style="74" customWidth="1"/>
    <col min="3" max="3" width="4.28125" style="74" customWidth="1"/>
    <col min="4" max="4" width="15.8515625" style="74" bestFit="1" customWidth="1"/>
    <col min="5" max="5" width="4.28125" style="74" customWidth="1"/>
    <col min="6" max="6" width="15.8515625" style="74" bestFit="1" customWidth="1"/>
    <col min="7" max="7" width="4.28125" style="74" customWidth="1"/>
    <col min="8" max="8" width="16.57421875" style="74" bestFit="1" customWidth="1"/>
    <col min="9" max="9" width="4.28125" style="74" customWidth="1"/>
    <col min="10" max="10" width="16.140625" style="74" customWidth="1"/>
    <col min="11" max="16384" width="11.421875" style="74" customWidth="1"/>
  </cols>
  <sheetData>
    <row r="1" spans="1:10" ht="17.25" thickBot="1">
      <c r="A1" s="311" t="s">
        <v>105</v>
      </c>
      <c r="B1" s="312"/>
      <c r="C1" s="312"/>
      <c r="D1" s="312"/>
      <c r="E1" s="312"/>
      <c r="F1" s="312"/>
      <c r="G1" s="312"/>
      <c r="H1" s="312"/>
      <c r="I1" s="312"/>
      <c r="J1" s="313"/>
    </row>
    <row r="2" spans="1:10" ht="16.5" thickBot="1">
      <c r="A2" s="302" t="s">
        <v>44</v>
      </c>
      <c r="B2" s="303"/>
      <c r="C2" s="303"/>
      <c r="D2" s="303"/>
      <c r="E2" s="303"/>
      <c r="F2" s="303"/>
      <c r="G2" s="303"/>
      <c r="H2" s="303"/>
      <c r="I2" s="303"/>
      <c r="J2" s="304"/>
    </row>
    <row r="3" spans="1:10" ht="15.75">
      <c r="A3" s="86"/>
      <c r="B3" s="86"/>
      <c r="C3" s="86"/>
      <c r="G3" s="86"/>
      <c r="H3" s="86"/>
      <c r="I3" s="86"/>
      <c r="J3" s="86"/>
    </row>
    <row r="4" ht="12.75" hidden="1">
      <c r="A4" s="99" t="s">
        <v>0</v>
      </c>
    </row>
    <row r="5" spans="1:6" ht="12.75" hidden="1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</row>
    <row r="6" spans="1:6" ht="12.75" hidden="1">
      <c r="A6" s="88" t="s">
        <v>52</v>
      </c>
      <c r="B6" s="88" t="s">
        <v>85</v>
      </c>
      <c r="C6" s="88" t="s">
        <v>86</v>
      </c>
      <c r="D6" s="88" t="s">
        <v>87</v>
      </c>
      <c r="E6" s="88" t="s">
        <v>88</v>
      </c>
      <c r="F6" s="88" t="s">
        <v>89</v>
      </c>
    </row>
    <row r="7" spans="1:6" ht="12.75" hidden="1">
      <c r="A7" s="89" t="s">
        <v>90</v>
      </c>
      <c r="B7" s="89" t="s">
        <v>91</v>
      </c>
      <c r="C7" s="89" t="s">
        <v>92</v>
      </c>
      <c r="D7" s="89" t="s">
        <v>93</v>
      </c>
      <c r="E7" s="89" t="s">
        <v>94</v>
      </c>
      <c r="F7" s="89" t="s">
        <v>95</v>
      </c>
    </row>
    <row r="8" spans="1:6" ht="12.75" hidden="1">
      <c r="A8" s="91"/>
      <c r="B8" s="91"/>
      <c r="C8" s="91"/>
      <c r="D8" s="91"/>
      <c r="E8" s="91"/>
      <c r="F8" s="91"/>
    </row>
    <row r="9" spans="1:6" ht="12.75" hidden="1">
      <c r="A9" s="89" t="s">
        <v>96</v>
      </c>
      <c r="B9" s="89" t="s">
        <v>97</v>
      </c>
      <c r="C9" s="89" t="s">
        <v>98</v>
      </c>
      <c r="D9" s="89" t="s">
        <v>99</v>
      </c>
      <c r="E9" s="89" t="s">
        <v>100</v>
      </c>
      <c r="F9" s="89" t="s">
        <v>101</v>
      </c>
    </row>
    <row r="10" spans="1:10" ht="12.75" hidden="1">
      <c r="A10" s="89"/>
      <c r="B10" s="89">
        <v>-2</v>
      </c>
      <c r="C10" s="89">
        <v>-4</v>
      </c>
      <c r="D10" s="89">
        <v>-6</v>
      </c>
      <c r="E10" s="89">
        <v>-8</v>
      </c>
      <c r="F10" s="89">
        <v>-10</v>
      </c>
      <c r="G10" s="90">
        <f>+F10-2</f>
        <v>-12</v>
      </c>
      <c r="H10" s="90">
        <v>41</v>
      </c>
      <c r="I10" s="90">
        <f>+H10-2</f>
        <v>39</v>
      </c>
      <c r="J10" s="90">
        <f>+I10-2</f>
        <v>37</v>
      </c>
    </row>
    <row r="11" spans="1:10" ht="12.75" hidden="1">
      <c r="A11" s="91" t="e">
        <v>#VALUE!</v>
      </c>
      <c r="B11" s="91" t="e">
        <v>#VALUE!</v>
      </c>
      <c r="C11" s="91" t="e">
        <v>#VALUE!</v>
      </c>
      <c r="D11" s="91" t="e">
        <v>#VALUE!</v>
      </c>
      <c r="E11" s="91" t="e">
        <v>#VALUE!</v>
      </c>
      <c r="F11" s="91" t="e">
        <v>#VALUE!</v>
      </c>
      <c r="G11" s="74">
        <f>+G9+G7+G6</f>
        <v>0</v>
      </c>
      <c r="H11" s="74">
        <f>+H9+H7+H6</f>
        <v>0</v>
      </c>
      <c r="I11" s="74">
        <f>+I9+I7+I6</f>
        <v>0</v>
      </c>
      <c r="J11" s="74">
        <f>+J9+J7+J6</f>
        <v>0</v>
      </c>
    </row>
    <row r="12" spans="1:6" ht="12.75" hidden="1">
      <c r="A12" s="91"/>
      <c r="B12" s="91"/>
      <c r="C12" s="91"/>
      <c r="D12" s="91"/>
      <c r="E12" s="91"/>
      <c r="F12" s="89" t="s">
        <v>102</v>
      </c>
    </row>
    <row r="13" ht="12.75" hidden="1"/>
    <row r="14" ht="12.75" hidden="1"/>
    <row r="15" spans="3:10" ht="15.75" thickBot="1">
      <c r="C15" s="314" t="s">
        <v>10</v>
      </c>
      <c r="D15" s="314"/>
      <c r="E15" s="314"/>
      <c r="F15" s="314"/>
      <c r="G15" s="315" t="s">
        <v>11</v>
      </c>
      <c r="H15" s="315"/>
      <c r="I15" s="315"/>
      <c r="J15" s="315"/>
    </row>
    <row r="16" spans="1:10" ht="13.5" thickBot="1">
      <c r="A16" s="316" t="s">
        <v>9</v>
      </c>
      <c r="B16" s="317"/>
      <c r="C16" s="101" t="s">
        <v>15</v>
      </c>
      <c r="D16" s="102" t="s">
        <v>48</v>
      </c>
      <c r="E16" s="103" t="s">
        <v>17</v>
      </c>
      <c r="F16" s="102" t="s">
        <v>48</v>
      </c>
      <c r="G16" s="103" t="s">
        <v>15</v>
      </c>
      <c r="H16" s="102" t="s">
        <v>48</v>
      </c>
      <c r="I16" s="103" t="s">
        <v>17</v>
      </c>
      <c r="J16" s="102" t="s">
        <v>48</v>
      </c>
    </row>
    <row r="17" spans="1:10" ht="15">
      <c r="A17" s="104">
        <v>11</v>
      </c>
      <c r="B17" s="105" t="s">
        <v>18</v>
      </c>
      <c r="C17" s="106">
        <v>1</v>
      </c>
      <c r="D17" s="107" t="str">
        <f>+A6</f>
        <v>CASI A</v>
      </c>
      <c r="E17" s="108" t="s">
        <v>17</v>
      </c>
      <c r="F17" s="107" t="str">
        <f>+A7</f>
        <v>Las Cañas</v>
      </c>
      <c r="G17" s="109">
        <v>2</v>
      </c>
      <c r="H17" s="107" t="str">
        <f>+E7</f>
        <v>Vicentinos</v>
      </c>
      <c r="I17" s="108" t="s">
        <v>17</v>
      </c>
      <c r="J17" s="107" t="str">
        <f>+E9</f>
        <v>CASA de Padua</v>
      </c>
    </row>
    <row r="18" spans="1:10" ht="15">
      <c r="A18" s="104">
        <v>11</v>
      </c>
      <c r="B18" s="105">
        <v>20</v>
      </c>
      <c r="C18" s="106">
        <v>3</v>
      </c>
      <c r="D18" s="107" t="str">
        <f>+B7</f>
        <v>Liceo Militar</v>
      </c>
      <c r="E18" s="108" t="s">
        <v>17</v>
      </c>
      <c r="F18" s="107" t="str">
        <f>+B9</f>
        <v>Hurling</v>
      </c>
      <c r="G18" s="109">
        <v>4</v>
      </c>
      <c r="H18" s="107" t="str">
        <f>+F7</f>
        <v>El Retiro</v>
      </c>
      <c r="I18" s="108" t="s">
        <v>17</v>
      </c>
      <c r="J18" s="107" t="str">
        <f>+F9</f>
        <v>Ciudad Bs. As</v>
      </c>
    </row>
    <row r="19" spans="1:10" ht="15">
      <c r="A19" s="104">
        <v>11</v>
      </c>
      <c r="B19" s="105">
        <v>40</v>
      </c>
      <c r="C19" s="106">
        <v>5</v>
      </c>
      <c r="D19" s="107" t="str">
        <f>+C7</f>
        <v>SITAS</v>
      </c>
      <c r="E19" s="108" t="s">
        <v>17</v>
      </c>
      <c r="F19" s="107" t="str">
        <f>+C9</f>
        <v>Argentino</v>
      </c>
      <c r="G19" s="109">
        <v>6</v>
      </c>
      <c r="H19" s="107" t="str">
        <f>F6</f>
        <v>CUBA C</v>
      </c>
      <c r="I19" s="110" t="s">
        <v>17</v>
      </c>
      <c r="J19" s="107" t="str">
        <f>F12</f>
        <v>Berisso</v>
      </c>
    </row>
    <row r="20" spans="1:10" ht="15.75" thickBot="1">
      <c r="A20" s="111">
        <v>12</v>
      </c>
      <c r="B20" s="112" t="s">
        <v>18</v>
      </c>
      <c r="C20" s="113">
        <v>7</v>
      </c>
      <c r="D20" s="114" t="str">
        <f>+D7</f>
        <v>C.U. de Quilmes</v>
      </c>
      <c r="E20" s="115" t="s">
        <v>17</v>
      </c>
      <c r="F20" s="114" t="str">
        <f>+D9</f>
        <v>St. Brendans</v>
      </c>
      <c r="G20" s="116"/>
      <c r="H20" s="117"/>
      <c r="I20" s="118"/>
      <c r="J20" s="117"/>
    </row>
    <row r="21" spans="1:10" ht="15">
      <c r="A21" s="104">
        <v>12</v>
      </c>
      <c r="B21" s="105" t="s">
        <v>23</v>
      </c>
      <c r="C21" s="119">
        <v>8</v>
      </c>
      <c r="D21" s="107" t="str">
        <f>+A7</f>
        <v>Las Cañas</v>
      </c>
      <c r="E21" s="108" t="s">
        <v>17</v>
      </c>
      <c r="F21" s="107" t="str">
        <f>+A9</f>
        <v>Arsenal Zarate</v>
      </c>
      <c r="G21" s="120">
        <v>9</v>
      </c>
      <c r="H21" s="107" t="str">
        <f>+E6</f>
        <v>Regatas B Vista A</v>
      </c>
      <c r="I21" s="108" t="s">
        <v>17</v>
      </c>
      <c r="J21" s="107" t="str">
        <f>+E7</f>
        <v>Vicentinos</v>
      </c>
    </row>
    <row r="22" spans="1:10" ht="15">
      <c r="A22" s="104">
        <v>12</v>
      </c>
      <c r="B22" s="105" t="s">
        <v>24</v>
      </c>
      <c r="C22" s="106">
        <v>10</v>
      </c>
      <c r="D22" s="121" t="str">
        <f>+B6</f>
        <v>Newman C</v>
      </c>
      <c r="E22" s="108" t="s">
        <v>17</v>
      </c>
      <c r="F22" s="107" t="str">
        <f>+B7</f>
        <v>Liceo Militar</v>
      </c>
      <c r="G22" s="109">
        <v>11</v>
      </c>
      <c r="H22" s="121" t="str">
        <f>+F6</f>
        <v>CUBA C</v>
      </c>
      <c r="I22" s="108" t="s">
        <v>17</v>
      </c>
      <c r="J22" s="107" t="str">
        <f>+F7</f>
        <v>El Retiro</v>
      </c>
    </row>
    <row r="23" spans="1:10" ht="15">
      <c r="A23" s="104">
        <v>13</v>
      </c>
      <c r="B23" s="105" t="s">
        <v>18</v>
      </c>
      <c r="C23" s="106">
        <v>12</v>
      </c>
      <c r="D23" s="121" t="str">
        <f>+C6</f>
        <v>SIC C</v>
      </c>
      <c r="E23" s="108" t="s">
        <v>17</v>
      </c>
      <c r="F23" s="107" t="str">
        <f>+C7</f>
        <v>SITAS</v>
      </c>
      <c r="G23" s="109">
        <v>13</v>
      </c>
      <c r="H23" s="121" t="str">
        <f>F9</f>
        <v>Ciudad Bs. As</v>
      </c>
      <c r="I23" s="110" t="s">
        <v>17</v>
      </c>
      <c r="J23" s="107" t="str">
        <f>F12</f>
        <v>Berisso</v>
      </c>
    </row>
    <row r="24" spans="1:10" ht="15.75" thickBot="1">
      <c r="A24" s="111">
        <v>13</v>
      </c>
      <c r="B24" s="112" t="s">
        <v>23</v>
      </c>
      <c r="C24" s="113">
        <v>14</v>
      </c>
      <c r="D24" s="122" t="str">
        <f>+D28</f>
        <v>Alumni C</v>
      </c>
      <c r="E24" s="118" t="s">
        <v>17</v>
      </c>
      <c r="F24" s="123" t="str">
        <f>+F20</f>
        <v>St. Brendans</v>
      </c>
      <c r="G24" s="116"/>
      <c r="H24" s="124"/>
      <c r="I24" s="118"/>
      <c r="J24" s="117"/>
    </row>
    <row r="25" spans="1:10" ht="15">
      <c r="A25" s="104">
        <v>13</v>
      </c>
      <c r="B25" s="105" t="s">
        <v>24</v>
      </c>
      <c r="C25" s="119">
        <v>15</v>
      </c>
      <c r="D25" s="125" t="str">
        <f>+D17</f>
        <v>CASI A</v>
      </c>
      <c r="E25" s="108" t="s">
        <v>17</v>
      </c>
      <c r="F25" s="126" t="str">
        <f>+F21</f>
        <v>Arsenal Zarate</v>
      </c>
      <c r="G25" s="120">
        <v>16</v>
      </c>
      <c r="H25" s="125" t="str">
        <f>+H21</f>
        <v>Regatas B Vista A</v>
      </c>
      <c r="I25" s="108" t="s">
        <v>17</v>
      </c>
      <c r="J25" s="126" t="str">
        <f>+J17</f>
        <v>CASA de Padua</v>
      </c>
    </row>
    <row r="26" spans="1:10" ht="15">
      <c r="A26" s="104">
        <v>14</v>
      </c>
      <c r="B26" s="105" t="s">
        <v>18</v>
      </c>
      <c r="C26" s="106">
        <v>17</v>
      </c>
      <c r="D26" s="125" t="str">
        <f>+D22</f>
        <v>Newman C</v>
      </c>
      <c r="E26" s="108" t="s">
        <v>17</v>
      </c>
      <c r="F26" s="126" t="str">
        <f>+F18</f>
        <v>Hurling</v>
      </c>
      <c r="G26" s="109">
        <v>18</v>
      </c>
      <c r="H26" s="125" t="str">
        <f>+H22</f>
        <v>CUBA C</v>
      </c>
      <c r="I26" s="108" t="s">
        <v>17</v>
      </c>
      <c r="J26" s="126" t="str">
        <f>+J18</f>
        <v>Ciudad Bs. As</v>
      </c>
    </row>
    <row r="27" spans="1:10" ht="15">
      <c r="A27" s="104">
        <v>14</v>
      </c>
      <c r="B27" s="105" t="s">
        <v>23</v>
      </c>
      <c r="C27" s="106">
        <v>19</v>
      </c>
      <c r="D27" s="125" t="str">
        <f>+D23</f>
        <v>SIC C</v>
      </c>
      <c r="E27" s="108" t="s">
        <v>17</v>
      </c>
      <c r="F27" s="126" t="str">
        <f>+F19</f>
        <v>Argentino</v>
      </c>
      <c r="G27" s="109">
        <v>20</v>
      </c>
      <c r="H27" s="125" t="str">
        <f>F7</f>
        <v>El Retiro</v>
      </c>
      <c r="I27" s="110" t="s">
        <v>17</v>
      </c>
      <c r="J27" s="126" t="str">
        <f>F12</f>
        <v>Berisso</v>
      </c>
    </row>
    <row r="28" spans="1:10" ht="15.75" thickBot="1">
      <c r="A28" s="111">
        <v>14</v>
      </c>
      <c r="B28" s="112" t="s">
        <v>24</v>
      </c>
      <c r="C28" s="113">
        <v>21</v>
      </c>
      <c r="D28" s="127" t="str">
        <f>+D6</f>
        <v>Alumni C</v>
      </c>
      <c r="E28" s="115" t="s">
        <v>17</v>
      </c>
      <c r="F28" s="114" t="str">
        <f>+D7</f>
        <v>C.U. de Quilmes</v>
      </c>
      <c r="G28" s="116"/>
      <c r="H28" s="128"/>
      <c r="I28" s="118"/>
      <c r="J28" s="129"/>
    </row>
    <row r="29" spans="1:10" ht="15">
      <c r="A29" s="105" t="s">
        <v>20</v>
      </c>
      <c r="B29" s="105" t="s">
        <v>26</v>
      </c>
      <c r="C29" s="119">
        <v>22</v>
      </c>
      <c r="D29" s="130" t="s">
        <v>33</v>
      </c>
      <c r="E29" s="110" t="s">
        <v>17</v>
      </c>
      <c r="F29" s="131" t="s">
        <v>106</v>
      </c>
      <c r="G29" s="120">
        <v>23</v>
      </c>
      <c r="H29" s="130" t="s">
        <v>36</v>
      </c>
      <c r="I29" s="110" t="s">
        <v>17</v>
      </c>
      <c r="J29" s="130" t="s">
        <v>31</v>
      </c>
    </row>
    <row r="30" spans="1:10" ht="15.75" thickBot="1">
      <c r="A30" s="112" t="s">
        <v>20</v>
      </c>
      <c r="B30" s="112" t="s">
        <v>27</v>
      </c>
      <c r="C30" s="113">
        <v>24</v>
      </c>
      <c r="D30" s="132" t="s">
        <v>35</v>
      </c>
      <c r="E30" s="133" t="s">
        <v>17</v>
      </c>
      <c r="F30" s="132" t="s">
        <v>32</v>
      </c>
      <c r="G30" s="134">
        <v>25</v>
      </c>
      <c r="H30" s="132" t="s">
        <v>34</v>
      </c>
      <c r="I30" s="133" t="s">
        <v>17</v>
      </c>
      <c r="J30" s="132" t="s">
        <v>78</v>
      </c>
    </row>
    <row r="31" spans="1:10" ht="15.75" thickBot="1">
      <c r="A31" s="135" t="s">
        <v>21</v>
      </c>
      <c r="B31" s="135" t="s">
        <v>24</v>
      </c>
      <c r="C31" s="136">
        <v>26</v>
      </c>
      <c r="D31" s="137" t="s">
        <v>107</v>
      </c>
      <c r="E31" s="138" t="s">
        <v>17</v>
      </c>
      <c r="F31" s="137" t="s">
        <v>108</v>
      </c>
      <c r="G31" s="139">
        <v>27</v>
      </c>
      <c r="H31" s="137" t="s">
        <v>109</v>
      </c>
      <c r="I31" s="138" t="s">
        <v>17</v>
      </c>
      <c r="J31" s="137" t="s">
        <v>110</v>
      </c>
    </row>
    <row r="32" spans="1:6" ht="15">
      <c r="A32" s="105" t="s">
        <v>22</v>
      </c>
      <c r="B32" s="105" t="s">
        <v>26</v>
      </c>
      <c r="C32" s="119">
        <v>28</v>
      </c>
      <c r="D32" s="140" t="s">
        <v>111</v>
      </c>
      <c r="E32" s="141" t="s">
        <v>17</v>
      </c>
      <c r="F32" s="140" t="s">
        <v>112</v>
      </c>
    </row>
  </sheetData>
  <sheetProtection/>
  <mergeCells count="5">
    <mergeCell ref="A1:J1"/>
    <mergeCell ref="A2:J2"/>
    <mergeCell ref="C15:F15"/>
    <mergeCell ref="G15:J15"/>
    <mergeCell ref="A16:B1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="86" zoomScaleNormal="86" zoomScalePageLayoutView="0" workbookViewId="0" topLeftCell="A1">
      <selection activeCell="G26" sqref="G26"/>
    </sheetView>
  </sheetViews>
  <sheetFormatPr defaultColWidth="11.421875" defaultRowHeight="12.75"/>
  <cols>
    <col min="1" max="1" width="20.421875" style="74" bestFit="1" customWidth="1"/>
    <col min="2" max="2" width="17.57421875" style="74" bestFit="1" customWidth="1"/>
    <col min="3" max="3" width="21.28125" style="74" customWidth="1"/>
    <col min="4" max="4" width="21.8515625" style="74" customWidth="1"/>
    <col min="5" max="5" width="20.421875" style="74" customWidth="1"/>
    <col min="6" max="6" width="20.28125" style="74" customWidth="1"/>
    <col min="7" max="7" width="17.421875" style="74" customWidth="1"/>
    <col min="8" max="8" width="19.421875" style="74" bestFit="1" customWidth="1"/>
    <col min="9" max="9" width="19.8515625" style="74" bestFit="1" customWidth="1"/>
    <col min="10" max="10" width="19.28125" style="74" customWidth="1"/>
    <col min="11" max="11" width="16.57421875" style="74" bestFit="1" customWidth="1"/>
    <col min="12" max="12" width="13.28125" style="74" bestFit="1" customWidth="1"/>
    <col min="13" max="13" width="14.7109375" style="74" bestFit="1" customWidth="1"/>
    <col min="14" max="14" width="14.57421875" style="74" customWidth="1"/>
    <col min="15" max="15" width="13.7109375" style="74" customWidth="1"/>
    <col min="16" max="16" width="15.421875" style="74" bestFit="1" customWidth="1"/>
    <col min="17" max="17" width="13.57421875" style="74" bestFit="1" customWidth="1"/>
    <col min="18" max="18" width="13.57421875" style="74" customWidth="1"/>
    <col min="19" max="19" width="15.140625" style="74" customWidth="1"/>
    <col min="20" max="22" width="4.28125" style="74" customWidth="1"/>
    <col min="23" max="16384" width="11.421875" style="74" customWidth="1"/>
  </cols>
  <sheetData>
    <row r="1" spans="1:10" ht="30.75" thickBot="1">
      <c r="A1" s="318" t="s">
        <v>113</v>
      </c>
      <c r="B1" s="319"/>
      <c r="C1" s="319"/>
      <c r="D1" s="319"/>
      <c r="E1" s="319"/>
      <c r="F1" s="319"/>
      <c r="G1" s="319"/>
      <c r="H1" s="319"/>
      <c r="I1" s="319"/>
      <c r="J1" s="320"/>
    </row>
    <row r="2" spans="1:10" ht="27" thickBot="1">
      <c r="A2" s="321" t="s">
        <v>114</v>
      </c>
      <c r="B2" s="322"/>
      <c r="C2" s="322"/>
      <c r="D2" s="322"/>
      <c r="E2" s="322"/>
      <c r="F2" s="322"/>
      <c r="G2" s="322"/>
      <c r="H2" s="322"/>
      <c r="I2" s="322"/>
      <c r="J2" s="323"/>
    </row>
    <row r="3" ht="13.5" thickBot="1"/>
    <row r="4" spans="1:10" ht="16.5" thickBot="1">
      <c r="A4" s="324" t="s">
        <v>0</v>
      </c>
      <c r="B4" s="325"/>
      <c r="C4" s="325"/>
      <c r="D4" s="325"/>
      <c r="E4" s="325"/>
      <c r="F4" s="325"/>
      <c r="G4" s="325"/>
      <c r="H4" s="325"/>
      <c r="I4" s="325"/>
      <c r="J4" s="326"/>
    </row>
    <row r="6" spans="1:10" ht="15.75">
      <c r="A6" s="142">
        <v>1</v>
      </c>
      <c r="B6" s="142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  <c r="I6" s="142">
        <v>9</v>
      </c>
      <c r="J6" s="142">
        <v>10</v>
      </c>
    </row>
    <row r="7" spans="1:10" ht="15.75">
      <c r="A7" s="143" t="s">
        <v>65</v>
      </c>
      <c r="B7" s="143" t="s">
        <v>51</v>
      </c>
      <c r="C7" s="143" t="s">
        <v>58</v>
      </c>
      <c r="D7" s="143" t="s">
        <v>88</v>
      </c>
      <c r="E7" s="143" t="s">
        <v>56</v>
      </c>
      <c r="F7" s="143" t="s">
        <v>115</v>
      </c>
      <c r="G7" s="143" t="s">
        <v>59</v>
      </c>
      <c r="H7" s="143" t="s">
        <v>68</v>
      </c>
      <c r="I7" s="143" t="s">
        <v>55</v>
      </c>
      <c r="J7" s="143" t="s">
        <v>53</v>
      </c>
    </row>
    <row r="8" spans="1:10" ht="15.75">
      <c r="A8" s="144" t="s">
        <v>76</v>
      </c>
      <c r="B8" s="145" t="s">
        <v>116</v>
      </c>
      <c r="C8" s="145" t="s">
        <v>84</v>
      </c>
      <c r="D8" s="144" t="s">
        <v>117</v>
      </c>
      <c r="E8" s="144" t="s">
        <v>63</v>
      </c>
      <c r="F8" s="144" t="s">
        <v>118</v>
      </c>
      <c r="G8" s="144" t="s">
        <v>70</v>
      </c>
      <c r="H8" s="144" t="s">
        <v>119</v>
      </c>
      <c r="I8" s="144" t="s">
        <v>77</v>
      </c>
      <c r="J8" s="144" t="s">
        <v>120</v>
      </c>
    </row>
    <row r="9" spans="1:10" ht="15.75">
      <c r="A9" s="146" t="s">
        <v>121</v>
      </c>
      <c r="B9" s="146" t="s">
        <v>122</v>
      </c>
      <c r="C9" s="146" t="s">
        <v>66</v>
      </c>
      <c r="D9" s="146" t="s">
        <v>123</v>
      </c>
      <c r="E9" s="146" t="s">
        <v>124</v>
      </c>
      <c r="F9" s="144" t="s">
        <v>125</v>
      </c>
      <c r="G9" s="145" t="s">
        <v>126</v>
      </c>
      <c r="H9" s="144" t="s">
        <v>74</v>
      </c>
      <c r="I9" s="144" t="s">
        <v>71</v>
      </c>
      <c r="J9" s="144" t="s">
        <v>72</v>
      </c>
    </row>
    <row r="12" spans="1:9" ht="15.75">
      <c r="A12" s="147">
        <v>11</v>
      </c>
      <c r="B12" s="147">
        <v>12</v>
      </c>
      <c r="C12" s="147">
        <v>13</v>
      </c>
      <c r="D12" s="147">
        <v>14</v>
      </c>
      <c r="E12" s="147">
        <v>15</v>
      </c>
      <c r="F12" s="147">
        <v>16</v>
      </c>
      <c r="G12" s="147">
        <v>17</v>
      </c>
      <c r="H12" s="147">
        <v>18</v>
      </c>
      <c r="I12" s="147">
        <v>19</v>
      </c>
    </row>
    <row r="13" spans="1:9" ht="15.75">
      <c r="A13" s="143" t="s">
        <v>64</v>
      </c>
      <c r="B13" s="143" t="s">
        <v>60</v>
      </c>
      <c r="C13" s="143" t="s">
        <v>54</v>
      </c>
      <c r="D13" s="143" t="s">
        <v>127</v>
      </c>
      <c r="E13" s="143" t="s">
        <v>62</v>
      </c>
      <c r="F13" s="143" t="s">
        <v>52</v>
      </c>
      <c r="G13" s="143" t="s">
        <v>128</v>
      </c>
      <c r="H13" s="143" t="s">
        <v>129</v>
      </c>
      <c r="I13" s="143" t="s">
        <v>61</v>
      </c>
    </row>
    <row r="14" spans="1:9" ht="15.75">
      <c r="A14" s="144" t="s">
        <v>67</v>
      </c>
      <c r="B14" s="145" t="s">
        <v>87</v>
      </c>
      <c r="C14" s="144" t="s">
        <v>130</v>
      </c>
      <c r="D14" s="145" t="s">
        <v>85</v>
      </c>
      <c r="E14" s="144" t="s">
        <v>74</v>
      </c>
      <c r="F14" s="145" t="s">
        <v>131</v>
      </c>
      <c r="G14" s="145" t="s">
        <v>86</v>
      </c>
      <c r="H14" s="144" t="s">
        <v>69</v>
      </c>
      <c r="I14" s="144" t="s">
        <v>132</v>
      </c>
    </row>
    <row r="15" spans="1:9" ht="15.75">
      <c r="A15" s="144" t="s">
        <v>133</v>
      </c>
      <c r="B15" s="144" t="s">
        <v>73</v>
      </c>
      <c r="C15" s="144" t="s">
        <v>134</v>
      </c>
      <c r="D15" s="144" t="s">
        <v>75</v>
      </c>
      <c r="E15" s="144" t="s">
        <v>135</v>
      </c>
      <c r="F15" s="144" t="s">
        <v>136</v>
      </c>
      <c r="G15" s="144" t="s">
        <v>137</v>
      </c>
      <c r="H15" s="144" t="s">
        <v>138</v>
      </c>
      <c r="I15" s="145" t="s">
        <v>139</v>
      </c>
    </row>
    <row r="16" spans="8:13" ht="12.75">
      <c r="H16" s="148"/>
      <c r="I16" s="148"/>
      <c r="J16" s="148"/>
      <c r="L16" s="148"/>
      <c r="M16" s="148"/>
    </row>
    <row r="17" ht="23.25">
      <c r="A17" s="149" t="s">
        <v>140</v>
      </c>
    </row>
    <row r="18" ht="13.5" thickBot="1"/>
    <row r="19" spans="1:10" ht="16.5" thickBot="1">
      <c r="A19" s="324" t="s">
        <v>141</v>
      </c>
      <c r="B19" s="325"/>
      <c r="C19" s="325"/>
      <c r="D19" s="325"/>
      <c r="E19" s="325"/>
      <c r="F19" s="325"/>
      <c r="G19" s="325"/>
      <c r="H19" s="325"/>
      <c r="I19" s="325"/>
      <c r="J19" s="326"/>
    </row>
    <row r="21" spans="2:9" ht="20.25">
      <c r="B21" s="150">
        <v>1</v>
      </c>
      <c r="C21" s="150">
        <v>2</v>
      </c>
      <c r="D21" s="150">
        <v>3</v>
      </c>
      <c r="E21" s="150">
        <v>4</v>
      </c>
      <c r="F21" s="150">
        <v>5</v>
      </c>
      <c r="G21" s="150">
        <v>6</v>
      </c>
      <c r="H21" s="150">
        <v>7</v>
      </c>
      <c r="I21" s="150">
        <v>8</v>
      </c>
    </row>
    <row r="22" spans="2:9" ht="18">
      <c r="B22" s="151">
        <v>1</v>
      </c>
      <c r="C22" s="151">
        <v>2</v>
      </c>
      <c r="D22" s="151">
        <v>3</v>
      </c>
      <c r="E22" s="151">
        <v>4</v>
      </c>
      <c r="F22" s="151">
        <v>5</v>
      </c>
      <c r="G22" s="151">
        <v>6</v>
      </c>
      <c r="H22" s="151">
        <v>7</v>
      </c>
      <c r="I22" s="151">
        <v>8</v>
      </c>
    </row>
    <row r="23" spans="2:9" ht="18">
      <c r="B23" s="152">
        <v>13</v>
      </c>
      <c r="C23" s="152">
        <v>14</v>
      </c>
      <c r="D23" s="152">
        <v>15</v>
      </c>
      <c r="E23" s="152">
        <v>16</v>
      </c>
      <c r="F23" s="152">
        <v>9</v>
      </c>
      <c r="G23" s="152">
        <v>10</v>
      </c>
      <c r="H23" s="152">
        <v>11</v>
      </c>
      <c r="I23" s="152">
        <v>12</v>
      </c>
    </row>
    <row r="24" spans="2:9" ht="18">
      <c r="B24" s="153" t="s">
        <v>142</v>
      </c>
      <c r="C24" s="153" t="s">
        <v>80</v>
      </c>
      <c r="D24" s="153" t="s">
        <v>78</v>
      </c>
      <c r="E24" s="152">
        <v>18</v>
      </c>
      <c r="F24" s="153" t="s">
        <v>143</v>
      </c>
      <c r="G24" s="153" t="s">
        <v>79</v>
      </c>
      <c r="H24" s="152">
        <v>19</v>
      </c>
      <c r="I24" s="152">
        <v>17</v>
      </c>
    </row>
  </sheetData>
  <sheetProtection/>
  <mergeCells count="4">
    <mergeCell ref="A1:J1"/>
    <mergeCell ref="A2:J2"/>
    <mergeCell ref="A4:J4"/>
    <mergeCell ref="A19:J19"/>
  </mergeCells>
  <printOptions/>
  <pageMargins left="0.35433070866141736" right="0.35433070866141736" top="0.5905511811023623" bottom="0.984251968503937" header="0" footer="0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V49"/>
  <sheetViews>
    <sheetView zoomScale="77" zoomScaleNormal="77" zoomScalePageLayoutView="0" workbookViewId="0" topLeftCell="A1">
      <selection activeCell="G9" sqref="G9"/>
    </sheetView>
  </sheetViews>
  <sheetFormatPr defaultColWidth="11.421875" defaultRowHeight="12.75"/>
  <cols>
    <col min="1" max="1" width="4.28125" style="74" customWidth="1"/>
    <col min="2" max="2" width="5.28125" style="74" customWidth="1"/>
    <col min="3" max="3" width="5.00390625" style="74" customWidth="1"/>
    <col min="4" max="4" width="20.140625" style="74" bestFit="1" customWidth="1"/>
    <col min="5" max="5" width="3.421875" style="74" customWidth="1"/>
    <col min="6" max="6" width="20.57421875" style="74" customWidth="1"/>
    <col min="7" max="7" width="4.8515625" style="74" customWidth="1"/>
    <col min="8" max="8" width="20.00390625" style="74" customWidth="1"/>
    <col min="9" max="9" width="3.421875" style="74" customWidth="1"/>
    <col min="10" max="10" width="20.28125" style="74" bestFit="1" customWidth="1"/>
    <col min="11" max="11" width="4.8515625" style="74" customWidth="1"/>
    <col min="12" max="12" width="18.00390625" style="74" bestFit="1" customWidth="1"/>
    <col min="13" max="13" width="3.00390625" style="74" bestFit="1" customWidth="1"/>
    <col min="14" max="14" width="20.28125" style="74" bestFit="1" customWidth="1"/>
    <col min="15" max="15" width="5.140625" style="74" customWidth="1"/>
    <col min="16" max="16" width="20.7109375" style="74" customWidth="1"/>
    <col min="17" max="17" width="3.00390625" style="74" bestFit="1" customWidth="1"/>
    <col min="18" max="18" width="20.57421875" style="74" bestFit="1" customWidth="1"/>
    <col min="19" max="19" width="4.7109375" style="74" customWidth="1"/>
    <col min="20" max="20" width="15.8515625" style="74" bestFit="1" customWidth="1"/>
    <col min="21" max="21" width="3.00390625" style="74" bestFit="1" customWidth="1"/>
    <col min="22" max="22" width="17.7109375" style="74" bestFit="1" customWidth="1"/>
    <col min="23" max="16384" width="11.421875" style="74" customWidth="1"/>
  </cols>
  <sheetData>
    <row r="1" spans="1:22" ht="30.75" thickBot="1">
      <c r="A1" s="329" t="s">
        <v>113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1"/>
    </row>
    <row r="2" spans="1:22" ht="27" thickBot="1">
      <c r="A2" s="321" t="s">
        <v>114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3"/>
    </row>
    <row r="4" ht="12.75" hidden="1"/>
    <row r="5" ht="12.75" hidden="1">
      <c r="A5" s="99" t="s">
        <v>0</v>
      </c>
    </row>
    <row r="6" spans="1:10" ht="12.75" hidden="1">
      <c r="A6" s="154">
        <v>1</v>
      </c>
      <c r="B6" s="154">
        <v>2</v>
      </c>
      <c r="C6" s="154">
        <v>3</v>
      </c>
      <c r="D6" s="154">
        <v>4</v>
      </c>
      <c r="E6" s="155">
        <v>5</v>
      </c>
      <c r="F6" s="155">
        <v>6</v>
      </c>
      <c r="G6" s="155">
        <v>7</v>
      </c>
      <c r="H6" s="155">
        <v>8</v>
      </c>
      <c r="I6" s="156">
        <v>9</v>
      </c>
      <c r="J6" s="156">
        <v>10</v>
      </c>
    </row>
    <row r="7" spans="1:10" ht="12.75" hidden="1">
      <c r="A7" s="157" t="s">
        <v>65</v>
      </c>
      <c r="B7" s="157" t="s">
        <v>51</v>
      </c>
      <c r="C7" s="157" t="s">
        <v>58</v>
      </c>
      <c r="D7" s="157" t="s">
        <v>88</v>
      </c>
      <c r="E7" s="157" t="s">
        <v>56</v>
      </c>
      <c r="F7" s="157" t="s">
        <v>115</v>
      </c>
      <c r="G7" s="157" t="s">
        <v>59</v>
      </c>
      <c r="H7" s="157" t="s">
        <v>68</v>
      </c>
      <c r="I7" s="157" t="s">
        <v>55</v>
      </c>
      <c r="J7" s="157" t="s">
        <v>53</v>
      </c>
    </row>
    <row r="8" spans="1:10" ht="12.75" hidden="1">
      <c r="A8" s="158" t="s">
        <v>76</v>
      </c>
      <c r="B8" s="158" t="s">
        <v>116</v>
      </c>
      <c r="C8" s="158" t="s">
        <v>84</v>
      </c>
      <c r="D8" s="158" t="s">
        <v>117</v>
      </c>
      <c r="E8" s="158" t="s">
        <v>63</v>
      </c>
      <c r="F8" s="158" t="s">
        <v>118</v>
      </c>
      <c r="G8" s="158" t="s">
        <v>70</v>
      </c>
      <c r="H8" s="158" t="s">
        <v>119</v>
      </c>
      <c r="I8" s="158" t="s">
        <v>77</v>
      </c>
      <c r="J8" s="158" t="s">
        <v>120</v>
      </c>
    </row>
    <row r="9" spans="1:10" ht="12.75" hidden="1">
      <c r="A9" s="157" t="s">
        <v>121</v>
      </c>
      <c r="B9" s="157" t="s">
        <v>122</v>
      </c>
      <c r="C9" s="157" t="s">
        <v>66</v>
      </c>
      <c r="D9" s="157" t="s">
        <v>123</v>
      </c>
      <c r="E9" s="157" t="s">
        <v>124</v>
      </c>
      <c r="F9" s="158" t="s">
        <v>125</v>
      </c>
      <c r="G9" s="159" t="s">
        <v>126</v>
      </c>
      <c r="H9" s="158" t="s">
        <v>74</v>
      </c>
      <c r="I9" s="158" t="s">
        <v>71</v>
      </c>
      <c r="J9" s="158" t="s">
        <v>72</v>
      </c>
    </row>
    <row r="10" ht="12.75" hidden="1"/>
    <row r="11" ht="12.75" hidden="1">
      <c r="N11" s="76" t="s">
        <v>50</v>
      </c>
    </row>
    <row r="12" spans="1:9" ht="12.75" hidden="1">
      <c r="A12" s="156">
        <v>11</v>
      </c>
      <c r="B12" s="156">
        <v>12</v>
      </c>
      <c r="C12" s="160">
        <v>13</v>
      </c>
      <c r="D12" s="160">
        <v>14</v>
      </c>
      <c r="E12" s="160">
        <v>15</v>
      </c>
      <c r="F12" s="160">
        <v>16</v>
      </c>
      <c r="G12" s="161">
        <v>17</v>
      </c>
      <c r="H12" s="161">
        <v>18</v>
      </c>
      <c r="I12" s="161">
        <v>19</v>
      </c>
    </row>
    <row r="13" spans="1:9" ht="12.75" hidden="1">
      <c r="A13" s="157" t="s">
        <v>64</v>
      </c>
      <c r="B13" s="157" t="s">
        <v>60</v>
      </c>
      <c r="C13" s="157" t="s">
        <v>54</v>
      </c>
      <c r="D13" s="157" t="s">
        <v>127</v>
      </c>
      <c r="E13" s="157" t="s">
        <v>62</v>
      </c>
      <c r="F13" s="157" t="s">
        <v>52</v>
      </c>
      <c r="G13" s="157" t="s">
        <v>128</v>
      </c>
      <c r="H13" s="157" t="s">
        <v>129</v>
      </c>
      <c r="I13" s="157" t="s">
        <v>61</v>
      </c>
    </row>
    <row r="14" spans="1:9" ht="12.75" hidden="1">
      <c r="A14" s="158" t="s">
        <v>67</v>
      </c>
      <c r="B14" s="158" t="s">
        <v>87</v>
      </c>
      <c r="C14" s="158" t="s">
        <v>130</v>
      </c>
      <c r="D14" s="158" t="s">
        <v>85</v>
      </c>
      <c r="E14" s="158" t="s">
        <v>74</v>
      </c>
      <c r="F14" s="158" t="s">
        <v>131</v>
      </c>
      <c r="G14" s="158" t="s">
        <v>86</v>
      </c>
      <c r="H14" s="158" t="s">
        <v>69</v>
      </c>
      <c r="I14" s="158" t="s">
        <v>132</v>
      </c>
    </row>
    <row r="15" spans="1:9" ht="12.75" hidden="1">
      <c r="A15" s="158" t="s">
        <v>133</v>
      </c>
      <c r="B15" s="158" t="s">
        <v>73</v>
      </c>
      <c r="C15" s="158" t="s">
        <v>134</v>
      </c>
      <c r="D15" s="158" t="s">
        <v>75</v>
      </c>
      <c r="E15" s="158" t="s">
        <v>135</v>
      </c>
      <c r="F15" s="158" t="s">
        <v>136</v>
      </c>
      <c r="G15" s="158" t="s">
        <v>137</v>
      </c>
      <c r="H15" s="158" t="s">
        <v>138</v>
      </c>
      <c r="I15" s="158" t="s">
        <v>139</v>
      </c>
    </row>
    <row r="16" ht="12.75" hidden="1"/>
    <row r="17" ht="12.75" hidden="1"/>
    <row r="18" ht="12.75" hidden="1">
      <c r="A18" s="99" t="s">
        <v>141</v>
      </c>
    </row>
    <row r="19" spans="1:8" ht="12.75" hidden="1">
      <c r="A19" s="154">
        <v>1</v>
      </c>
      <c r="B19" s="154">
        <v>2</v>
      </c>
      <c r="C19" s="154">
        <v>3</v>
      </c>
      <c r="D19" s="154">
        <v>4</v>
      </c>
      <c r="E19" s="154">
        <v>5</v>
      </c>
      <c r="F19" s="154">
        <v>6</v>
      </c>
      <c r="G19" s="154">
        <v>7</v>
      </c>
      <c r="H19" s="154">
        <v>8</v>
      </c>
    </row>
    <row r="20" spans="1:8" ht="12.75" hidden="1">
      <c r="A20" s="162">
        <f>'Zonas M18 GII Los Tilos'!B22</f>
        <v>1</v>
      </c>
      <c r="B20" s="162">
        <f>'Zonas M18 GII Los Tilos'!C22</f>
        <v>2</v>
      </c>
      <c r="C20" s="162">
        <f>'Zonas M18 GII Los Tilos'!D22</f>
        <v>3</v>
      </c>
      <c r="D20" s="162">
        <f>'Zonas M18 GII Los Tilos'!E22</f>
        <v>4</v>
      </c>
      <c r="E20" s="162">
        <f>'Zonas M18 GII Los Tilos'!F22</f>
        <v>5</v>
      </c>
      <c r="F20" s="162">
        <f>'Zonas M18 GII Los Tilos'!G22</f>
        <v>6</v>
      </c>
      <c r="G20" s="162">
        <f>'Zonas M18 GII Los Tilos'!H22</f>
        <v>7</v>
      </c>
      <c r="H20" s="162">
        <f>'Zonas M18 GII Los Tilos'!I22</f>
        <v>8</v>
      </c>
    </row>
    <row r="21" spans="1:8" ht="12.75" hidden="1">
      <c r="A21" s="162">
        <f>'Zonas M18 GII Los Tilos'!B23</f>
        <v>13</v>
      </c>
      <c r="B21" s="162">
        <f>'Zonas M18 GII Los Tilos'!C23</f>
        <v>14</v>
      </c>
      <c r="C21" s="162">
        <f>'Zonas M18 GII Los Tilos'!D23</f>
        <v>15</v>
      </c>
      <c r="D21" s="162">
        <f>'Zonas M18 GII Los Tilos'!E23</f>
        <v>16</v>
      </c>
      <c r="E21" s="162">
        <f>'Zonas M18 GII Los Tilos'!F23</f>
        <v>9</v>
      </c>
      <c r="F21" s="162">
        <f>'Zonas M18 GII Los Tilos'!G23</f>
        <v>10</v>
      </c>
      <c r="G21" s="162">
        <f>'Zonas M18 GII Los Tilos'!H23</f>
        <v>11</v>
      </c>
      <c r="H21" s="162">
        <f>'Zonas M18 GII Los Tilos'!I23</f>
        <v>12</v>
      </c>
    </row>
    <row r="22" spans="1:10" ht="12.75" hidden="1">
      <c r="A22" s="162" t="str">
        <f>'Zonas M18 GII Los Tilos'!B24</f>
        <v>5m2</v>
      </c>
      <c r="B22" s="162" t="str">
        <f>'Zonas M18 GII Los Tilos'!C24</f>
        <v>3m2</v>
      </c>
      <c r="C22" s="162" t="str">
        <f>'Zonas M18 GII Los Tilos'!D24</f>
        <v>m2</v>
      </c>
      <c r="D22" s="162">
        <f>'Zonas M18 GII Los Tilos'!E24</f>
        <v>18</v>
      </c>
      <c r="E22" s="162" t="str">
        <f>'Zonas M18 GII Los Tilos'!F24</f>
        <v>4m2</v>
      </c>
      <c r="F22" s="162" t="str">
        <f>'Zonas M18 GII Los Tilos'!G24</f>
        <v>2m2</v>
      </c>
      <c r="G22" s="162">
        <f>'Zonas M18 GII Los Tilos'!H24</f>
        <v>19</v>
      </c>
      <c r="H22" s="162">
        <f>'Zonas M18 GII Los Tilos'!I24</f>
        <v>17</v>
      </c>
      <c r="I22" s="148"/>
      <c r="J22" s="148"/>
    </row>
    <row r="23" ht="13.5" thickBot="1"/>
    <row r="24" spans="3:22" ht="18.75" thickBot="1">
      <c r="C24" s="332" t="s">
        <v>10</v>
      </c>
      <c r="D24" s="333"/>
      <c r="E24" s="333"/>
      <c r="F24" s="334"/>
      <c r="G24" s="335" t="s">
        <v>11</v>
      </c>
      <c r="H24" s="336"/>
      <c r="I24" s="336"/>
      <c r="J24" s="337"/>
      <c r="K24" s="338" t="s">
        <v>12</v>
      </c>
      <c r="L24" s="339"/>
      <c r="M24" s="339"/>
      <c r="N24" s="340"/>
      <c r="O24" s="341" t="s">
        <v>144</v>
      </c>
      <c r="P24" s="342"/>
      <c r="Q24" s="342"/>
      <c r="R24" s="343"/>
      <c r="S24" s="344" t="s">
        <v>13</v>
      </c>
      <c r="T24" s="345"/>
      <c r="U24" s="345"/>
      <c r="V24" s="346"/>
    </row>
    <row r="25" spans="1:22" ht="15.75">
      <c r="A25" s="327" t="s">
        <v>9</v>
      </c>
      <c r="B25" s="328"/>
      <c r="C25" s="163" t="s">
        <v>15</v>
      </c>
      <c r="D25" s="119" t="s">
        <v>145</v>
      </c>
      <c r="E25" s="163" t="s">
        <v>17</v>
      </c>
      <c r="F25" s="119" t="s">
        <v>145</v>
      </c>
      <c r="G25" s="163" t="s">
        <v>15</v>
      </c>
      <c r="H25" s="119" t="s">
        <v>145</v>
      </c>
      <c r="I25" s="163" t="s">
        <v>17</v>
      </c>
      <c r="J25" s="119" t="s">
        <v>145</v>
      </c>
      <c r="K25" s="163" t="s">
        <v>15</v>
      </c>
      <c r="L25" s="119" t="s">
        <v>145</v>
      </c>
      <c r="M25" s="163" t="s">
        <v>17</v>
      </c>
      <c r="N25" s="119" t="s">
        <v>145</v>
      </c>
      <c r="O25" s="163" t="s">
        <v>15</v>
      </c>
      <c r="P25" s="119" t="s">
        <v>145</v>
      </c>
      <c r="Q25" s="163" t="s">
        <v>17</v>
      </c>
      <c r="R25" s="119" t="s">
        <v>145</v>
      </c>
      <c r="S25" s="163" t="s">
        <v>15</v>
      </c>
      <c r="T25" s="164" t="s">
        <v>145</v>
      </c>
      <c r="U25" s="165" t="s">
        <v>17</v>
      </c>
      <c r="V25" s="164" t="s">
        <v>145</v>
      </c>
    </row>
    <row r="26" spans="1:22" ht="18">
      <c r="A26" s="166">
        <v>9</v>
      </c>
      <c r="B26" s="167" t="s">
        <v>18</v>
      </c>
      <c r="C26" s="168">
        <v>1</v>
      </c>
      <c r="D26" s="169" t="str">
        <f>+I7</f>
        <v>San Luis A</v>
      </c>
      <c r="E26" s="170" t="s">
        <v>17</v>
      </c>
      <c r="F26" s="169" t="str">
        <f>+I9</f>
        <v>Curupayti A</v>
      </c>
      <c r="G26" s="168">
        <v>2</v>
      </c>
      <c r="H26" s="169" t="str">
        <f>+E8</f>
        <v>Mariano Moreno A</v>
      </c>
      <c r="I26" s="171" t="s">
        <v>17</v>
      </c>
      <c r="J26" s="169" t="str">
        <f>+E9</f>
        <v>C.U. de Quilmes A</v>
      </c>
      <c r="K26" s="168">
        <v>3</v>
      </c>
      <c r="L26" s="169" t="str">
        <f>+A8</f>
        <v>Banco Nacion A</v>
      </c>
      <c r="M26" s="171" t="s">
        <v>17</v>
      </c>
      <c r="N26" s="169" t="str">
        <f>+A9</f>
        <v>CASA de Padua A</v>
      </c>
      <c r="O26" s="168">
        <v>4</v>
      </c>
      <c r="P26" s="169" t="str">
        <f>+C13</f>
        <v>Buenos Aires A</v>
      </c>
      <c r="Q26" s="171" t="s">
        <v>17</v>
      </c>
      <c r="R26" s="169" t="str">
        <f>+C14</f>
        <v>Manuel Belgrano A</v>
      </c>
      <c r="S26" s="172">
        <v>5</v>
      </c>
      <c r="T26" s="169" t="str">
        <f>G14</f>
        <v>SIC C</v>
      </c>
      <c r="U26" s="170" t="s">
        <v>17</v>
      </c>
      <c r="V26" s="169" t="str">
        <f>G15</f>
        <v>U de la Plata A</v>
      </c>
    </row>
    <row r="27" spans="1:22" ht="18">
      <c r="A27" s="166">
        <v>9</v>
      </c>
      <c r="B27" s="167" t="s">
        <v>23</v>
      </c>
      <c r="C27" s="168">
        <v>6</v>
      </c>
      <c r="D27" s="173" t="str">
        <f>+B8</f>
        <v>Pucara C</v>
      </c>
      <c r="E27" s="174" t="s">
        <v>17</v>
      </c>
      <c r="F27" s="173" t="str">
        <f>+B9</f>
        <v>Albatros A</v>
      </c>
      <c r="G27" s="168">
        <v>7</v>
      </c>
      <c r="H27" s="169" t="str">
        <f>+F8</f>
        <v>Bco Hipotecario A</v>
      </c>
      <c r="I27" s="171" t="s">
        <v>17</v>
      </c>
      <c r="J27" s="169" t="str">
        <f>+F9</f>
        <v>Monte Grande A</v>
      </c>
      <c r="K27" s="168">
        <v>8</v>
      </c>
      <c r="L27" s="169" t="str">
        <f>+J8</f>
        <v>A.D. Francesa A</v>
      </c>
      <c r="M27" s="171" t="s">
        <v>17</v>
      </c>
      <c r="N27" s="169" t="str">
        <f>+J9</f>
        <v>Centro Naval A</v>
      </c>
      <c r="O27" s="168">
        <v>9</v>
      </c>
      <c r="P27" s="169" t="str">
        <f>+D14</f>
        <v>Newman C</v>
      </c>
      <c r="Q27" s="171" t="s">
        <v>17</v>
      </c>
      <c r="R27" s="169" t="str">
        <f>+D15</f>
        <v>Don Bosco A</v>
      </c>
      <c r="S27" s="172">
        <v>10</v>
      </c>
      <c r="T27" s="169" t="str">
        <f>H14</f>
        <v>Lomas A</v>
      </c>
      <c r="U27" s="170" t="s">
        <v>17</v>
      </c>
      <c r="V27" s="169" t="str">
        <f>H15</f>
        <v>San Fernando A</v>
      </c>
    </row>
    <row r="28" spans="1:22" ht="18.75" thickBot="1">
      <c r="A28" s="175">
        <v>9</v>
      </c>
      <c r="B28" s="176" t="s">
        <v>24</v>
      </c>
      <c r="C28" s="177">
        <v>11</v>
      </c>
      <c r="D28" s="178" t="str">
        <f>E14</f>
        <v>San Cirano A</v>
      </c>
      <c r="E28" s="179" t="s">
        <v>17</v>
      </c>
      <c r="F28" s="178" t="str">
        <f>E15</f>
        <v>Ciudad Bs.As. A</v>
      </c>
      <c r="G28" s="177">
        <v>12</v>
      </c>
      <c r="H28" s="180" t="str">
        <f>+G8</f>
        <v>Liceo Naval A</v>
      </c>
      <c r="I28" s="181" t="s">
        <v>17</v>
      </c>
      <c r="J28" s="180" t="str">
        <f>+G9</f>
        <v>Los Tilos C</v>
      </c>
      <c r="K28" s="177">
        <v>13</v>
      </c>
      <c r="L28" s="178" t="str">
        <f>+A14</f>
        <v>San Martin A</v>
      </c>
      <c r="M28" s="182" t="s">
        <v>17</v>
      </c>
      <c r="N28" s="178" t="str">
        <f>+A15</f>
        <v>Lanus A</v>
      </c>
      <c r="O28" s="177">
        <v>14</v>
      </c>
      <c r="P28" s="178" t="str">
        <f>+C8</f>
        <v>CASI C</v>
      </c>
      <c r="Q28" s="182" t="s">
        <v>17</v>
      </c>
      <c r="R28" s="178" t="str">
        <f>+C9</f>
        <v>G y Esgrima A</v>
      </c>
      <c r="S28" s="183">
        <v>15</v>
      </c>
      <c r="T28" s="178" t="str">
        <f>I14</f>
        <v>San Patricio A</v>
      </c>
      <c r="U28" s="179" t="s">
        <v>17</v>
      </c>
      <c r="V28" s="178" t="str">
        <f>I15</f>
        <v>Belgrano C</v>
      </c>
    </row>
    <row r="29" spans="1:22" ht="18">
      <c r="A29" s="166">
        <v>10</v>
      </c>
      <c r="B29" s="167" t="s">
        <v>25</v>
      </c>
      <c r="C29" s="184">
        <v>16</v>
      </c>
      <c r="D29" s="173" t="str">
        <f>+D8</f>
        <v>Hurling A</v>
      </c>
      <c r="E29" s="174" t="s">
        <v>17</v>
      </c>
      <c r="F29" s="173" t="str">
        <f>+D9</f>
        <v>Argentino A</v>
      </c>
      <c r="G29" s="184">
        <v>17</v>
      </c>
      <c r="H29" s="173" t="str">
        <f>+H8</f>
        <v>Virreyes A</v>
      </c>
      <c r="I29" s="174" t="s">
        <v>17</v>
      </c>
      <c r="J29" s="173" t="str">
        <f>+H9</f>
        <v>San Cirano A</v>
      </c>
      <c r="K29" s="184">
        <v>18</v>
      </c>
      <c r="L29" s="173" t="str">
        <f>+B14</f>
        <v>Alumni C</v>
      </c>
      <c r="M29" s="174" t="s">
        <v>17</v>
      </c>
      <c r="N29" s="173" t="str">
        <f>+B15</f>
        <v>Italiano A</v>
      </c>
      <c r="O29" s="184">
        <v>19</v>
      </c>
      <c r="P29" s="173" t="str">
        <f>F14</f>
        <v>Buenos Aires C</v>
      </c>
      <c r="Q29" s="185" t="s">
        <v>17</v>
      </c>
      <c r="R29" s="173" t="str">
        <f>F15</f>
        <v>Liceo Militar A</v>
      </c>
      <c r="S29" s="186"/>
      <c r="T29" s="187"/>
      <c r="U29" s="188"/>
      <c r="V29" s="187"/>
    </row>
    <row r="30" spans="1:22" ht="18">
      <c r="A30" s="166">
        <v>10</v>
      </c>
      <c r="B30" s="167" t="s">
        <v>26</v>
      </c>
      <c r="C30" s="168">
        <v>20</v>
      </c>
      <c r="D30" s="169" t="str">
        <f>+I8</f>
        <v>Los Matreros A</v>
      </c>
      <c r="E30" s="171" t="s">
        <v>17</v>
      </c>
      <c r="F30" s="169" t="str">
        <f>+I9</f>
        <v>Curupayti A</v>
      </c>
      <c r="G30" s="168">
        <v>21</v>
      </c>
      <c r="H30" s="169" t="str">
        <f>+E7</f>
        <v>Newman A</v>
      </c>
      <c r="I30" s="171" t="s">
        <v>17</v>
      </c>
      <c r="J30" s="169" t="str">
        <f>+E8</f>
        <v>Mariano Moreno A</v>
      </c>
      <c r="K30" s="168">
        <v>22</v>
      </c>
      <c r="L30" s="169" t="str">
        <f>+A7</f>
        <v>Pucara A</v>
      </c>
      <c r="M30" s="171" t="s">
        <v>17</v>
      </c>
      <c r="N30" s="169" t="str">
        <f>+A8</f>
        <v>Banco Nacion A</v>
      </c>
      <c r="O30" s="168">
        <v>23</v>
      </c>
      <c r="P30" s="169" t="str">
        <f>+C14</f>
        <v>Manuel Belgrano A</v>
      </c>
      <c r="Q30" s="171" t="s">
        <v>17</v>
      </c>
      <c r="R30" s="169" t="str">
        <f>+C15</f>
        <v>Lujan A</v>
      </c>
      <c r="S30" s="172">
        <v>24</v>
      </c>
      <c r="T30" s="169" t="str">
        <f>G13</f>
        <v>San Carlos A</v>
      </c>
      <c r="U30" s="170" t="s">
        <v>17</v>
      </c>
      <c r="V30" s="169" t="str">
        <f>G14</f>
        <v>SIC C</v>
      </c>
    </row>
    <row r="31" spans="1:22" ht="18.75" thickBot="1">
      <c r="A31" s="175">
        <v>10</v>
      </c>
      <c r="B31" s="176" t="s">
        <v>27</v>
      </c>
      <c r="C31" s="177">
        <v>25</v>
      </c>
      <c r="D31" s="178" t="str">
        <f>+B7</f>
        <v>Alumni A</v>
      </c>
      <c r="E31" s="182" t="s">
        <v>17</v>
      </c>
      <c r="F31" s="178" t="str">
        <f>+B8</f>
        <v>Pucara C</v>
      </c>
      <c r="G31" s="177">
        <v>26</v>
      </c>
      <c r="H31" s="178" t="str">
        <f>+F7</f>
        <v>SIC A</v>
      </c>
      <c r="I31" s="182" t="s">
        <v>17</v>
      </c>
      <c r="J31" s="178" t="str">
        <f>+F8</f>
        <v>Bco Hipotecario A</v>
      </c>
      <c r="K31" s="177">
        <v>27</v>
      </c>
      <c r="L31" s="178" t="str">
        <f>+J7</f>
        <v>Pueyrredon A</v>
      </c>
      <c r="M31" s="182" t="s">
        <v>17</v>
      </c>
      <c r="N31" s="178" t="str">
        <f>+J8</f>
        <v>A.D. Francesa A</v>
      </c>
      <c r="O31" s="177">
        <v>28</v>
      </c>
      <c r="P31" s="178" t="str">
        <f>+D13</f>
        <v>San Andres A</v>
      </c>
      <c r="Q31" s="182" t="s">
        <v>17</v>
      </c>
      <c r="R31" s="178" t="str">
        <f>+D14</f>
        <v>Newman C</v>
      </c>
      <c r="S31" s="183">
        <v>29</v>
      </c>
      <c r="T31" s="178" t="str">
        <f>H13</f>
        <v>Hindu A</v>
      </c>
      <c r="U31" s="179" t="s">
        <v>17</v>
      </c>
      <c r="V31" s="178" t="str">
        <f>H14</f>
        <v>Lomas A</v>
      </c>
    </row>
    <row r="32" spans="1:22" ht="18">
      <c r="A32" s="166">
        <v>11</v>
      </c>
      <c r="B32" s="167" t="s">
        <v>23</v>
      </c>
      <c r="C32" s="184">
        <v>30</v>
      </c>
      <c r="D32" s="189" t="str">
        <f>E13</f>
        <v>Los Tilos A</v>
      </c>
      <c r="E32" s="190" t="s">
        <v>17</v>
      </c>
      <c r="F32" s="189" t="str">
        <f>E14</f>
        <v>San Cirano A</v>
      </c>
      <c r="G32" s="184">
        <v>31</v>
      </c>
      <c r="H32" s="191" t="str">
        <f>+G7</f>
        <v>Belgrano A</v>
      </c>
      <c r="I32" s="192" t="s">
        <v>17</v>
      </c>
      <c r="J32" s="191" t="str">
        <f>+G9</f>
        <v>Los Tilos C</v>
      </c>
      <c r="K32" s="184">
        <v>32</v>
      </c>
      <c r="L32" s="173" t="str">
        <f>+A13</f>
        <v>La Plata A</v>
      </c>
      <c r="M32" s="174" t="s">
        <v>17</v>
      </c>
      <c r="N32" s="173" t="str">
        <f>+A14</f>
        <v>San Martin A</v>
      </c>
      <c r="O32" s="184">
        <v>33</v>
      </c>
      <c r="P32" s="173" t="str">
        <f>+C7</f>
        <v>CUBA A</v>
      </c>
      <c r="Q32" s="174" t="s">
        <v>17</v>
      </c>
      <c r="R32" s="173" t="str">
        <f>+C8</f>
        <v>CASI C</v>
      </c>
      <c r="S32" s="193">
        <v>34</v>
      </c>
      <c r="T32" s="173" t="str">
        <f>I13</f>
        <v>San Albano A</v>
      </c>
      <c r="U32" s="185" t="s">
        <v>17</v>
      </c>
      <c r="V32" s="173" t="str">
        <f>I14</f>
        <v>San Patricio A</v>
      </c>
    </row>
    <row r="33" spans="1:22" ht="18">
      <c r="A33" s="166">
        <v>11</v>
      </c>
      <c r="B33" s="167" t="s">
        <v>24</v>
      </c>
      <c r="C33" s="168">
        <v>35</v>
      </c>
      <c r="D33" s="169" t="str">
        <f>+D7</f>
        <v>Regatas B Vista A</v>
      </c>
      <c r="E33" s="171" t="s">
        <v>17</v>
      </c>
      <c r="F33" s="169" t="str">
        <f>+D8</f>
        <v>Hurling A</v>
      </c>
      <c r="G33" s="168">
        <v>36</v>
      </c>
      <c r="H33" s="169" t="str">
        <f>+H7</f>
        <v>Olivos A</v>
      </c>
      <c r="I33" s="171" t="s">
        <v>17</v>
      </c>
      <c r="J33" s="169" t="str">
        <f>+H8</f>
        <v>Virreyes A</v>
      </c>
      <c r="K33" s="168">
        <v>37</v>
      </c>
      <c r="L33" s="169" t="str">
        <f>+B13</f>
        <v>Champagnat A</v>
      </c>
      <c r="M33" s="171" t="s">
        <v>17</v>
      </c>
      <c r="N33" s="169" t="str">
        <f>+B14</f>
        <v>Alumni C</v>
      </c>
      <c r="O33" s="168">
        <v>38</v>
      </c>
      <c r="P33" s="169" t="str">
        <f>F13</f>
        <v>CASI A</v>
      </c>
      <c r="Q33" s="170" t="s">
        <v>17</v>
      </c>
      <c r="R33" s="169" t="str">
        <f>F14</f>
        <v>Buenos Aires C</v>
      </c>
      <c r="S33" s="194"/>
      <c r="T33" s="187"/>
      <c r="U33" s="188"/>
      <c r="V33" s="187"/>
    </row>
    <row r="34" spans="1:22" ht="18.75" thickBot="1">
      <c r="A34" s="175">
        <v>12</v>
      </c>
      <c r="B34" s="176" t="s">
        <v>18</v>
      </c>
      <c r="C34" s="177">
        <v>39</v>
      </c>
      <c r="D34" s="178" t="str">
        <f>+I7</f>
        <v>San Luis A</v>
      </c>
      <c r="E34" s="179" t="s">
        <v>17</v>
      </c>
      <c r="F34" s="178" t="str">
        <f>+I8</f>
        <v>Los Matreros A</v>
      </c>
      <c r="G34" s="177">
        <v>40</v>
      </c>
      <c r="H34" s="178" t="str">
        <f>+E7</f>
        <v>Newman A</v>
      </c>
      <c r="I34" s="182" t="s">
        <v>17</v>
      </c>
      <c r="J34" s="178" t="str">
        <f>+E9</f>
        <v>C.U. de Quilmes A</v>
      </c>
      <c r="K34" s="177">
        <v>41</v>
      </c>
      <c r="L34" s="178" t="str">
        <f>+A7</f>
        <v>Pucara A</v>
      </c>
      <c r="M34" s="182" t="s">
        <v>17</v>
      </c>
      <c r="N34" s="178" t="str">
        <f>+A9</f>
        <v>CASA de Padua A</v>
      </c>
      <c r="O34" s="177">
        <v>42</v>
      </c>
      <c r="P34" s="178" t="str">
        <f>+C13</f>
        <v>Buenos Aires A</v>
      </c>
      <c r="Q34" s="182" t="s">
        <v>17</v>
      </c>
      <c r="R34" s="178" t="str">
        <f>+C15</f>
        <v>Lujan A</v>
      </c>
      <c r="S34" s="183">
        <v>43</v>
      </c>
      <c r="T34" s="178" t="str">
        <f>G13</f>
        <v>San Carlos A</v>
      </c>
      <c r="U34" s="179" t="s">
        <v>17</v>
      </c>
      <c r="V34" s="178" t="str">
        <f>G15</f>
        <v>U de la Plata A</v>
      </c>
    </row>
    <row r="35" spans="1:22" ht="18">
      <c r="A35" s="166">
        <v>12</v>
      </c>
      <c r="B35" s="167" t="s">
        <v>26</v>
      </c>
      <c r="C35" s="184">
        <v>44</v>
      </c>
      <c r="D35" s="173" t="str">
        <f>+B7</f>
        <v>Alumni A</v>
      </c>
      <c r="E35" s="174" t="s">
        <v>17</v>
      </c>
      <c r="F35" s="173" t="str">
        <f>+B9</f>
        <v>Albatros A</v>
      </c>
      <c r="G35" s="184">
        <v>45</v>
      </c>
      <c r="H35" s="173" t="str">
        <f>+F7</f>
        <v>SIC A</v>
      </c>
      <c r="I35" s="174" t="s">
        <v>17</v>
      </c>
      <c r="J35" s="173" t="str">
        <f>+F9</f>
        <v>Monte Grande A</v>
      </c>
      <c r="K35" s="184">
        <v>46</v>
      </c>
      <c r="L35" s="173" t="str">
        <f>+J7</f>
        <v>Pueyrredon A</v>
      </c>
      <c r="M35" s="174" t="s">
        <v>17</v>
      </c>
      <c r="N35" s="173" t="str">
        <f>+J9</f>
        <v>Centro Naval A</v>
      </c>
      <c r="O35" s="184">
        <v>47</v>
      </c>
      <c r="P35" s="173" t="str">
        <f>+D13</f>
        <v>San Andres A</v>
      </c>
      <c r="Q35" s="174" t="s">
        <v>17</v>
      </c>
      <c r="R35" s="173" t="str">
        <f>+D15</f>
        <v>Don Bosco A</v>
      </c>
      <c r="S35" s="193">
        <v>48</v>
      </c>
      <c r="T35" s="173" t="str">
        <f>H13</f>
        <v>Hindu A</v>
      </c>
      <c r="U35" s="185" t="s">
        <v>17</v>
      </c>
      <c r="V35" s="173" t="str">
        <f>H15</f>
        <v>San Fernando A</v>
      </c>
    </row>
    <row r="36" spans="1:22" ht="18">
      <c r="A36" s="166">
        <v>12</v>
      </c>
      <c r="B36" s="167" t="s">
        <v>27</v>
      </c>
      <c r="C36" s="168">
        <v>49</v>
      </c>
      <c r="D36" s="191" t="str">
        <f>E13</f>
        <v>Los Tilos A</v>
      </c>
      <c r="E36" s="192" t="s">
        <v>17</v>
      </c>
      <c r="F36" s="191" t="str">
        <f>E15</f>
        <v>Ciudad Bs.As. A</v>
      </c>
      <c r="G36" s="168">
        <v>50</v>
      </c>
      <c r="H36" s="173" t="str">
        <f>+G7</f>
        <v>Belgrano A</v>
      </c>
      <c r="I36" s="174" t="s">
        <v>17</v>
      </c>
      <c r="J36" s="173" t="str">
        <f>+G8</f>
        <v>Liceo Naval A</v>
      </c>
      <c r="K36" s="168">
        <v>51</v>
      </c>
      <c r="L36" s="169" t="str">
        <f>+A13</f>
        <v>La Plata A</v>
      </c>
      <c r="M36" s="171" t="s">
        <v>17</v>
      </c>
      <c r="N36" s="169" t="str">
        <f>+A15</f>
        <v>Lanus A</v>
      </c>
      <c r="O36" s="168">
        <v>52</v>
      </c>
      <c r="P36" s="169" t="str">
        <f>+C7</f>
        <v>CUBA A</v>
      </c>
      <c r="Q36" s="171" t="s">
        <v>17</v>
      </c>
      <c r="R36" s="169" t="str">
        <f>+C9</f>
        <v>G y Esgrima A</v>
      </c>
      <c r="S36" s="172">
        <v>53</v>
      </c>
      <c r="T36" s="169" t="str">
        <f>I13</f>
        <v>San Albano A</v>
      </c>
      <c r="U36" s="170" t="s">
        <v>17</v>
      </c>
      <c r="V36" s="169" t="str">
        <f>I15</f>
        <v>Belgrano C</v>
      </c>
    </row>
    <row r="37" spans="1:22" ht="18.75" thickBot="1">
      <c r="A37" s="175">
        <v>13</v>
      </c>
      <c r="B37" s="195" t="s">
        <v>25</v>
      </c>
      <c r="C37" s="177">
        <v>54</v>
      </c>
      <c r="D37" s="178" t="str">
        <f>+D7</f>
        <v>Regatas B Vista A</v>
      </c>
      <c r="E37" s="182" t="s">
        <v>17</v>
      </c>
      <c r="F37" s="178" t="str">
        <f>+D9</f>
        <v>Argentino A</v>
      </c>
      <c r="G37" s="177">
        <v>55</v>
      </c>
      <c r="H37" s="178" t="str">
        <f>+H7</f>
        <v>Olivos A</v>
      </c>
      <c r="I37" s="182" t="s">
        <v>17</v>
      </c>
      <c r="J37" s="178" t="str">
        <f>+H9</f>
        <v>San Cirano A</v>
      </c>
      <c r="K37" s="177">
        <v>56</v>
      </c>
      <c r="L37" s="178" t="str">
        <f>+B13</f>
        <v>Champagnat A</v>
      </c>
      <c r="M37" s="182" t="s">
        <v>17</v>
      </c>
      <c r="N37" s="178" t="str">
        <f>+B15</f>
        <v>Italiano A</v>
      </c>
      <c r="O37" s="177">
        <v>57</v>
      </c>
      <c r="P37" s="178" t="str">
        <f>F13</f>
        <v>CASI A</v>
      </c>
      <c r="Q37" s="179" t="s">
        <v>17</v>
      </c>
      <c r="R37" s="178" t="str">
        <f>F15</f>
        <v>Liceo Militar A</v>
      </c>
      <c r="S37" s="196"/>
      <c r="T37" s="197"/>
      <c r="U37" s="197"/>
      <c r="V37" s="197"/>
    </row>
    <row r="38" spans="1:22" ht="18">
      <c r="A38" s="166">
        <v>14</v>
      </c>
      <c r="B38" s="167" t="s">
        <v>18</v>
      </c>
      <c r="C38" s="184">
        <v>58</v>
      </c>
      <c r="D38" s="198">
        <f>A21</f>
        <v>13</v>
      </c>
      <c r="E38" s="199" t="s">
        <v>17</v>
      </c>
      <c r="F38" s="198" t="str">
        <f>A22</f>
        <v>5m2</v>
      </c>
      <c r="G38" s="184">
        <v>59</v>
      </c>
      <c r="H38" s="198">
        <f>C21</f>
        <v>15</v>
      </c>
      <c r="I38" s="199" t="s">
        <v>17</v>
      </c>
      <c r="J38" s="198" t="str">
        <f>C22</f>
        <v>m2</v>
      </c>
      <c r="K38" s="184">
        <v>60</v>
      </c>
      <c r="L38" s="198">
        <f>E21</f>
        <v>9</v>
      </c>
      <c r="M38" s="199" t="s">
        <v>17</v>
      </c>
      <c r="N38" s="198" t="str">
        <f>E22</f>
        <v>4m2</v>
      </c>
      <c r="O38" s="184">
        <v>61</v>
      </c>
      <c r="P38" s="198">
        <f>G21</f>
        <v>11</v>
      </c>
      <c r="Q38" s="199" t="s">
        <v>17</v>
      </c>
      <c r="R38" s="198">
        <f>G22</f>
        <v>19</v>
      </c>
      <c r="S38" s="200"/>
      <c r="T38" s="201"/>
      <c r="U38" s="199"/>
      <c r="V38" s="201"/>
    </row>
    <row r="39" spans="1:22" ht="18.75" thickBot="1">
      <c r="A39" s="175">
        <v>14</v>
      </c>
      <c r="B39" s="176" t="s">
        <v>23</v>
      </c>
      <c r="C39" s="202">
        <v>62</v>
      </c>
      <c r="D39" s="203">
        <f>B21</f>
        <v>14</v>
      </c>
      <c r="E39" s="204" t="s">
        <v>17</v>
      </c>
      <c r="F39" s="203" t="str">
        <f>B22</f>
        <v>3m2</v>
      </c>
      <c r="G39" s="202">
        <v>63</v>
      </c>
      <c r="H39" s="203">
        <f>D21</f>
        <v>16</v>
      </c>
      <c r="I39" s="204" t="s">
        <v>17</v>
      </c>
      <c r="J39" s="203">
        <f>D22</f>
        <v>18</v>
      </c>
      <c r="K39" s="202">
        <v>64</v>
      </c>
      <c r="L39" s="203">
        <f>F21</f>
        <v>10</v>
      </c>
      <c r="M39" s="204" t="s">
        <v>17</v>
      </c>
      <c r="N39" s="203" t="str">
        <f>F22</f>
        <v>2m2</v>
      </c>
      <c r="O39" s="202">
        <v>65</v>
      </c>
      <c r="P39" s="203">
        <f>H21</f>
        <v>12</v>
      </c>
      <c r="Q39" s="204" t="s">
        <v>17</v>
      </c>
      <c r="R39" s="203">
        <f>H22</f>
        <v>17</v>
      </c>
      <c r="S39" s="200"/>
      <c r="T39" s="201"/>
      <c r="U39" s="199"/>
      <c r="V39" s="201"/>
    </row>
    <row r="40" spans="1:22" ht="18">
      <c r="A40" s="166">
        <v>14</v>
      </c>
      <c r="B40" s="167" t="s">
        <v>27</v>
      </c>
      <c r="C40" s="205">
        <v>66</v>
      </c>
      <c r="D40" s="198">
        <f>A20</f>
        <v>1</v>
      </c>
      <c r="E40" s="199" t="s">
        <v>17</v>
      </c>
      <c r="F40" s="198" t="str">
        <f>A22</f>
        <v>5m2</v>
      </c>
      <c r="G40" s="205">
        <v>67</v>
      </c>
      <c r="H40" s="198">
        <f>C20</f>
        <v>3</v>
      </c>
      <c r="I40" s="199" t="s">
        <v>17</v>
      </c>
      <c r="J40" s="198" t="str">
        <f>C22</f>
        <v>m2</v>
      </c>
      <c r="K40" s="205">
        <v>68</v>
      </c>
      <c r="L40" s="198">
        <f>E20</f>
        <v>5</v>
      </c>
      <c r="M40" s="199" t="s">
        <v>17</v>
      </c>
      <c r="N40" s="198" t="str">
        <f>E22</f>
        <v>4m2</v>
      </c>
      <c r="O40" s="205">
        <v>69</v>
      </c>
      <c r="P40" s="198">
        <f>G20</f>
        <v>7</v>
      </c>
      <c r="Q40" s="199" t="s">
        <v>17</v>
      </c>
      <c r="R40" s="198">
        <f>G22</f>
        <v>19</v>
      </c>
      <c r="S40" s="200"/>
      <c r="T40" s="201"/>
      <c r="U40" s="199"/>
      <c r="V40" s="201"/>
    </row>
    <row r="41" spans="1:22" ht="18.75" thickBot="1">
      <c r="A41" s="175">
        <v>15</v>
      </c>
      <c r="B41" s="176" t="s">
        <v>25</v>
      </c>
      <c r="C41" s="202">
        <v>70</v>
      </c>
      <c r="D41" s="203">
        <f>B20</f>
        <v>2</v>
      </c>
      <c r="E41" s="204" t="s">
        <v>17</v>
      </c>
      <c r="F41" s="203" t="str">
        <f>B22</f>
        <v>3m2</v>
      </c>
      <c r="G41" s="202">
        <v>71</v>
      </c>
      <c r="H41" s="203">
        <f>D20</f>
        <v>4</v>
      </c>
      <c r="I41" s="204" t="s">
        <v>17</v>
      </c>
      <c r="J41" s="203">
        <f>D22</f>
        <v>18</v>
      </c>
      <c r="K41" s="202">
        <v>72</v>
      </c>
      <c r="L41" s="203">
        <f>F20</f>
        <v>6</v>
      </c>
      <c r="M41" s="204" t="s">
        <v>17</v>
      </c>
      <c r="N41" s="203" t="str">
        <f>F22</f>
        <v>2m2</v>
      </c>
      <c r="O41" s="202">
        <v>73</v>
      </c>
      <c r="P41" s="203">
        <f>H20</f>
        <v>8</v>
      </c>
      <c r="Q41" s="204" t="s">
        <v>17</v>
      </c>
      <c r="R41" s="203">
        <f>H22</f>
        <v>17</v>
      </c>
      <c r="S41" s="200"/>
      <c r="T41" s="201"/>
      <c r="U41" s="201"/>
      <c r="V41" s="201"/>
    </row>
    <row r="42" spans="1:22" ht="18">
      <c r="A42" s="166">
        <v>15</v>
      </c>
      <c r="B42" s="167" t="s">
        <v>24</v>
      </c>
      <c r="C42" s="205">
        <v>74</v>
      </c>
      <c r="D42" s="198">
        <f>A20</f>
        <v>1</v>
      </c>
      <c r="E42" s="199" t="s">
        <v>17</v>
      </c>
      <c r="F42" s="198">
        <f>A21</f>
        <v>13</v>
      </c>
      <c r="G42" s="205">
        <v>75</v>
      </c>
      <c r="H42" s="198">
        <f>C20</f>
        <v>3</v>
      </c>
      <c r="I42" s="199" t="s">
        <v>17</v>
      </c>
      <c r="J42" s="198">
        <f>C21</f>
        <v>15</v>
      </c>
      <c r="K42" s="205">
        <v>76</v>
      </c>
      <c r="L42" s="198">
        <f>E20</f>
        <v>5</v>
      </c>
      <c r="M42" s="199" t="s">
        <v>17</v>
      </c>
      <c r="N42" s="198">
        <f>E21</f>
        <v>9</v>
      </c>
      <c r="O42" s="205">
        <v>77</v>
      </c>
      <c r="P42" s="198">
        <f>G20</f>
        <v>7</v>
      </c>
      <c r="Q42" s="199" t="s">
        <v>17</v>
      </c>
      <c r="R42" s="198">
        <f>G21</f>
        <v>11</v>
      </c>
      <c r="S42" s="206"/>
      <c r="T42" s="201"/>
      <c r="U42" s="201"/>
      <c r="V42" s="201"/>
    </row>
    <row r="43" spans="1:22" ht="18.75" thickBot="1">
      <c r="A43" s="175">
        <v>16</v>
      </c>
      <c r="B43" s="176" t="s">
        <v>18</v>
      </c>
      <c r="C43" s="202">
        <v>78</v>
      </c>
      <c r="D43" s="203">
        <f>B20</f>
        <v>2</v>
      </c>
      <c r="E43" s="204" t="s">
        <v>17</v>
      </c>
      <c r="F43" s="203">
        <f>B21</f>
        <v>14</v>
      </c>
      <c r="G43" s="202">
        <v>79</v>
      </c>
      <c r="H43" s="203">
        <f>D20</f>
        <v>4</v>
      </c>
      <c r="I43" s="204" t="s">
        <v>17</v>
      </c>
      <c r="J43" s="203">
        <f>D21</f>
        <v>16</v>
      </c>
      <c r="K43" s="202">
        <v>80</v>
      </c>
      <c r="L43" s="203">
        <f>F20</f>
        <v>6</v>
      </c>
      <c r="M43" s="204" t="s">
        <v>17</v>
      </c>
      <c r="N43" s="203">
        <f>F21</f>
        <v>10</v>
      </c>
      <c r="O43" s="202">
        <v>81</v>
      </c>
      <c r="P43" s="203">
        <f>H20</f>
        <v>8</v>
      </c>
      <c r="Q43" s="204" t="s">
        <v>17</v>
      </c>
      <c r="R43" s="203">
        <f>H21</f>
        <v>12</v>
      </c>
      <c r="S43" s="206"/>
      <c r="T43" s="201"/>
      <c r="U43" s="201"/>
      <c r="V43" s="201"/>
    </row>
    <row r="44" spans="1:22" ht="18.75" thickBot="1">
      <c r="A44" s="166">
        <v>16</v>
      </c>
      <c r="B44" s="167" t="s">
        <v>27</v>
      </c>
      <c r="C44" s="205">
        <v>82</v>
      </c>
      <c r="D44" s="198" t="s">
        <v>33</v>
      </c>
      <c r="E44" s="199" t="s">
        <v>17</v>
      </c>
      <c r="F44" s="198" t="s">
        <v>30</v>
      </c>
      <c r="G44" s="205">
        <v>83</v>
      </c>
      <c r="H44" s="198" t="s">
        <v>36</v>
      </c>
      <c r="I44" s="199" t="s">
        <v>17</v>
      </c>
      <c r="J44" s="198" t="s">
        <v>32</v>
      </c>
      <c r="K44" s="202">
        <v>84</v>
      </c>
      <c r="L44" s="198" t="s">
        <v>35</v>
      </c>
      <c r="M44" s="199" t="s">
        <v>17</v>
      </c>
      <c r="N44" s="198" t="s">
        <v>31</v>
      </c>
      <c r="O44" s="202">
        <v>85</v>
      </c>
      <c r="P44" s="198" t="s">
        <v>34</v>
      </c>
      <c r="Q44" s="199" t="s">
        <v>17</v>
      </c>
      <c r="R44" s="198" t="s">
        <v>29</v>
      </c>
      <c r="S44" s="206"/>
      <c r="T44" s="199" t="s">
        <v>146</v>
      </c>
      <c r="U44" s="201"/>
      <c r="V44" s="201"/>
    </row>
    <row r="45" spans="1:22" ht="18.75" thickBot="1">
      <c r="A45" s="175">
        <v>17</v>
      </c>
      <c r="B45" s="176" t="s">
        <v>24</v>
      </c>
      <c r="C45" s="202">
        <v>86</v>
      </c>
      <c r="D45" s="207" t="s">
        <v>147</v>
      </c>
      <c r="E45" s="208" t="s">
        <v>17</v>
      </c>
      <c r="F45" s="207" t="s">
        <v>148</v>
      </c>
      <c r="G45" s="202">
        <v>87</v>
      </c>
      <c r="H45" s="207" t="s">
        <v>149</v>
      </c>
      <c r="I45" s="208" t="s">
        <v>17</v>
      </c>
      <c r="J45" s="207" t="s">
        <v>150</v>
      </c>
      <c r="K45" s="201"/>
      <c r="L45" s="199" t="s">
        <v>81</v>
      </c>
      <c r="M45" s="201"/>
      <c r="N45" s="201"/>
      <c r="O45" s="201"/>
      <c r="P45" s="201"/>
      <c r="Q45" s="201"/>
      <c r="R45" s="201"/>
      <c r="S45" s="206"/>
      <c r="T45" s="201"/>
      <c r="U45" s="201"/>
      <c r="V45" s="201"/>
    </row>
    <row r="46" spans="1:22" ht="18.75" thickBot="1">
      <c r="A46" s="166">
        <v>18</v>
      </c>
      <c r="B46" s="167" t="s">
        <v>26</v>
      </c>
      <c r="C46" s="202">
        <v>88</v>
      </c>
      <c r="D46" s="209" t="s">
        <v>151</v>
      </c>
      <c r="E46" s="210" t="s">
        <v>17</v>
      </c>
      <c r="F46" s="209" t="s">
        <v>152</v>
      </c>
      <c r="G46" s="201"/>
      <c r="H46" s="201"/>
      <c r="I46" s="201"/>
      <c r="J46" s="201"/>
      <c r="K46" s="201"/>
      <c r="L46" s="199" t="s">
        <v>82</v>
      </c>
      <c r="M46" s="201"/>
      <c r="N46" s="201"/>
      <c r="O46" s="201"/>
      <c r="P46" s="201"/>
      <c r="Q46" s="201"/>
      <c r="R46" s="201"/>
      <c r="S46" s="206"/>
      <c r="T46" s="201"/>
      <c r="U46" s="201"/>
      <c r="V46" s="201"/>
    </row>
    <row r="47" spans="1:19" ht="12.75">
      <c r="A47" s="211"/>
      <c r="B47" s="212"/>
      <c r="K47" s="206"/>
      <c r="O47" s="206"/>
      <c r="S47" s="206"/>
    </row>
    <row r="48" spans="1:19" ht="12.75">
      <c r="A48" s="211"/>
      <c r="B48" s="213"/>
      <c r="K48" s="206"/>
      <c r="O48" s="214"/>
      <c r="S48" s="206"/>
    </row>
    <row r="49" spans="11:19" ht="12.75">
      <c r="K49" s="215"/>
      <c r="O49" s="216"/>
      <c r="S49" s="216"/>
    </row>
  </sheetData>
  <sheetProtection/>
  <mergeCells count="8">
    <mergeCell ref="A25:B25"/>
    <mergeCell ref="A1:V1"/>
    <mergeCell ref="A2:V2"/>
    <mergeCell ref="C24:F24"/>
    <mergeCell ref="G24:J24"/>
    <mergeCell ref="K24:N24"/>
    <mergeCell ref="O24:R24"/>
    <mergeCell ref="S24:V24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17"/>
  <sheetViews>
    <sheetView zoomScale="95" zoomScaleNormal="95" zoomScalePageLayoutView="0" workbookViewId="0" topLeftCell="A1">
      <selection activeCell="P23" sqref="P23"/>
    </sheetView>
  </sheetViews>
  <sheetFormatPr defaultColWidth="11.421875" defaultRowHeight="12.75"/>
  <cols>
    <col min="1" max="1" width="14.28125" style="74" customWidth="1"/>
    <col min="2" max="2" width="15.28125" style="74" customWidth="1"/>
    <col min="3" max="3" width="16.28125" style="74" bestFit="1" customWidth="1"/>
    <col min="4" max="4" width="14.8515625" style="74" customWidth="1"/>
    <col min="5" max="5" width="16.28125" style="74" bestFit="1" customWidth="1"/>
    <col min="6" max="6" width="15.8515625" style="74" bestFit="1" customWidth="1"/>
    <col min="7" max="7" width="18.8515625" style="74" bestFit="1" customWidth="1"/>
    <col min="8" max="8" width="16.28125" style="74" customWidth="1"/>
    <col min="9" max="9" width="20.00390625" style="74" bestFit="1" customWidth="1"/>
    <col min="10" max="10" width="18.7109375" style="74" customWidth="1"/>
    <col min="11" max="11" width="17.140625" style="74" customWidth="1"/>
    <col min="12" max="12" width="16.421875" style="74" customWidth="1"/>
    <col min="13" max="16384" width="11.421875" style="74" customWidth="1"/>
  </cols>
  <sheetData>
    <row r="1" spans="1:11" ht="28.5" thickBot="1">
      <c r="A1" s="366" t="s">
        <v>153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</row>
    <row r="2" spans="1:11" ht="21" thickBot="1">
      <c r="A2" s="369" t="s">
        <v>114</v>
      </c>
      <c r="B2" s="370"/>
      <c r="C2" s="370"/>
      <c r="D2" s="370"/>
      <c r="E2" s="370"/>
      <c r="F2" s="370"/>
      <c r="G2" s="370"/>
      <c r="H2" s="370"/>
      <c r="I2" s="370"/>
      <c r="J2" s="370"/>
      <c r="K2" s="371"/>
    </row>
    <row r="3" ht="13.5" thickBot="1"/>
    <row r="4" spans="1:11" ht="15.75" thickBot="1">
      <c r="A4" s="347" t="s">
        <v>0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</row>
    <row r="5" spans="1:11" ht="12.75">
      <c r="A5" s="217">
        <v>1</v>
      </c>
      <c r="B5" s="217">
        <v>2</v>
      </c>
      <c r="C5" s="217">
        <v>3</v>
      </c>
      <c r="D5" s="217">
        <v>4</v>
      </c>
      <c r="E5" s="217">
        <v>5</v>
      </c>
      <c r="F5" s="217">
        <v>6</v>
      </c>
      <c r="G5" s="217">
        <v>7</v>
      </c>
      <c r="H5" s="217">
        <v>8</v>
      </c>
      <c r="I5" s="217">
        <v>9</v>
      </c>
      <c r="J5" s="217">
        <v>10</v>
      </c>
      <c r="K5" s="217">
        <v>11</v>
      </c>
    </row>
    <row r="6" spans="1:11" ht="15">
      <c r="A6" s="218" t="s">
        <v>154</v>
      </c>
      <c r="B6" s="218" t="s">
        <v>155</v>
      </c>
      <c r="C6" s="219" t="s">
        <v>156</v>
      </c>
      <c r="D6" s="219" t="s">
        <v>157</v>
      </c>
      <c r="E6" s="219" t="s">
        <v>92</v>
      </c>
      <c r="F6" s="219" t="s">
        <v>158</v>
      </c>
      <c r="G6" s="218" t="s">
        <v>159</v>
      </c>
      <c r="H6" s="218" t="s">
        <v>89</v>
      </c>
      <c r="I6" s="219" t="s">
        <v>160</v>
      </c>
      <c r="J6" s="219" t="s">
        <v>96</v>
      </c>
      <c r="K6" s="222" t="s">
        <v>169</v>
      </c>
    </row>
    <row r="7" spans="1:11" ht="12.75">
      <c r="A7" s="220" t="s">
        <v>161</v>
      </c>
      <c r="B7" s="221" t="s">
        <v>162</v>
      </c>
      <c r="C7" s="220" t="s">
        <v>163</v>
      </c>
      <c r="D7" s="222" t="s">
        <v>164</v>
      </c>
      <c r="E7" s="221" t="s">
        <v>165</v>
      </c>
      <c r="F7" s="221" t="s">
        <v>95</v>
      </c>
      <c r="G7" s="221" t="s">
        <v>166</v>
      </c>
      <c r="H7" s="220" t="s">
        <v>167</v>
      </c>
      <c r="I7" s="221" t="s">
        <v>94</v>
      </c>
      <c r="J7" s="220" t="s">
        <v>168</v>
      </c>
      <c r="K7" s="222" t="s">
        <v>178</v>
      </c>
    </row>
    <row r="8" spans="1:11" ht="12.75">
      <c r="A8" s="223" t="s">
        <v>170</v>
      </c>
      <c r="B8" s="223" t="s">
        <v>171</v>
      </c>
      <c r="C8" s="223" t="s">
        <v>172</v>
      </c>
      <c r="D8" s="224" t="s">
        <v>173</v>
      </c>
      <c r="E8" s="222" t="s">
        <v>174</v>
      </c>
      <c r="F8" s="222" t="s">
        <v>99</v>
      </c>
      <c r="G8" s="221" t="s">
        <v>90</v>
      </c>
      <c r="H8" s="223" t="s">
        <v>175</v>
      </c>
      <c r="I8" s="223" t="s">
        <v>176</v>
      </c>
      <c r="J8" s="223" t="s">
        <v>177</v>
      </c>
      <c r="K8" s="225" t="s">
        <v>179</v>
      </c>
    </row>
    <row r="10" ht="12.75">
      <c r="A10" s="226"/>
    </row>
    <row r="12" ht="15.75">
      <c r="A12" s="227" t="s">
        <v>180</v>
      </c>
    </row>
    <row r="13" ht="13.5" thickBot="1"/>
    <row r="14" spans="5:8" ht="19.5" thickBot="1">
      <c r="E14" s="228" t="s">
        <v>181</v>
      </c>
      <c r="F14" s="229" t="s">
        <v>182</v>
      </c>
      <c r="G14" s="229" t="s">
        <v>183</v>
      </c>
      <c r="H14" s="230" t="s">
        <v>184</v>
      </c>
    </row>
    <row r="15" spans="5:8" ht="12.75">
      <c r="E15" s="231" t="s">
        <v>33</v>
      </c>
      <c r="F15" s="231" t="s">
        <v>34</v>
      </c>
      <c r="G15" s="231" t="s">
        <v>35</v>
      </c>
      <c r="H15" s="231" t="s">
        <v>36</v>
      </c>
    </row>
    <row r="16" spans="2:8" ht="12.75">
      <c r="B16" s="74" t="s">
        <v>50</v>
      </c>
      <c r="E16" s="232" t="s">
        <v>30</v>
      </c>
      <c r="F16" s="232" t="s">
        <v>29</v>
      </c>
      <c r="G16" s="232" t="s">
        <v>32</v>
      </c>
      <c r="H16" s="232" t="s">
        <v>31</v>
      </c>
    </row>
    <row r="17" spans="5:8" ht="12.75">
      <c r="E17" s="232" t="s">
        <v>39</v>
      </c>
      <c r="F17" s="232" t="s">
        <v>185</v>
      </c>
      <c r="G17" s="232" t="s">
        <v>186</v>
      </c>
      <c r="H17" s="224" t="s">
        <v>78</v>
      </c>
    </row>
  </sheetData>
  <sheetProtection/>
  <mergeCells count="3">
    <mergeCell ref="A1:K1"/>
    <mergeCell ref="A2:K2"/>
    <mergeCell ref="A4:K4"/>
  </mergeCells>
  <printOptions horizontalCentered="1"/>
  <pageMargins left="0.2362204724409449" right="0.2362204724409449" top="1.1023622047244095" bottom="0.984251968503937" header="0" footer="0"/>
  <pageSetup fitToHeight="1" fitToWidth="1" horizontalDpi="600" verticalDpi="600" orientation="landscape" paperSize="8" scale="74" r:id="rId2"/>
  <headerFooter alignWithMargins="0">
    <oddHeader>&amp;C&amp;"Arial,Negrita"&amp;16UNION DE RUGBY DE BUENOS AIRES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49"/>
  <sheetViews>
    <sheetView tabSelected="1" zoomScalePageLayoutView="0" workbookViewId="0" topLeftCell="A2">
      <selection activeCell="P23" sqref="P23"/>
    </sheetView>
  </sheetViews>
  <sheetFormatPr defaultColWidth="11.421875" defaultRowHeight="12.75"/>
  <cols>
    <col min="1" max="1" width="4.421875" style="74" customWidth="1"/>
    <col min="2" max="2" width="4.140625" style="74" customWidth="1"/>
    <col min="3" max="3" width="4.57421875" style="74" customWidth="1"/>
    <col min="4" max="4" width="17.8515625" style="74" bestFit="1" customWidth="1"/>
    <col min="5" max="5" width="4.421875" style="74" customWidth="1"/>
    <col min="6" max="6" width="19.7109375" style="74" bestFit="1" customWidth="1"/>
    <col min="7" max="7" width="5.140625" style="74" customWidth="1"/>
    <col min="8" max="8" width="17.8515625" style="74" bestFit="1" customWidth="1"/>
    <col min="9" max="9" width="4.421875" style="74" customWidth="1"/>
    <col min="10" max="10" width="17.8515625" style="74" bestFit="1" customWidth="1"/>
    <col min="11" max="11" width="4.57421875" style="74" customWidth="1"/>
    <col min="12" max="12" width="16.57421875" style="74" bestFit="1" customWidth="1"/>
    <col min="13" max="13" width="3.28125" style="74" customWidth="1"/>
    <col min="14" max="14" width="16.28125" style="74" bestFit="1" customWidth="1"/>
    <col min="15" max="15" width="5.28125" style="74" customWidth="1"/>
    <col min="16" max="16" width="14.8515625" style="74" customWidth="1"/>
    <col min="17" max="17" width="2.8515625" style="74" bestFit="1" customWidth="1"/>
    <col min="18" max="18" width="16.00390625" style="74" customWidth="1"/>
    <col min="19" max="16384" width="11.421875" style="74" customWidth="1"/>
  </cols>
  <sheetData>
    <row r="1" spans="1:14" ht="27" thickBot="1">
      <c r="A1" s="356" t="s">
        <v>153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8"/>
    </row>
    <row r="2" spans="1:14" ht="18">
      <c r="A2" s="359" t="s">
        <v>114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4" spans="1:11" ht="13.5" thickBot="1">
      <c r="A4" s="360" t="s">
        <v>0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6" ht="12.75">
      <c r="A5" s="233">
        <v>1</v>
      </c>
      <c r="B5" s="233">
        <v>2</v>
      </c>
      <c r="C5" s="233">
        <v>3</v>
      </c>
      <c r="D5" s="233">
        <v>4</v>
      </c>
      <c r="E5" s="233">
        <v>5</v>
      </c>
      <c r="F5" s="233">
        <v>6</v>
      </c>
      <c r="G5" s="217">
        <v>7</v>
      </c>
      <c r="H5" s="217">
        <v>8</v>
      </c>
      <c r="I5" s="217">
        <v>9</v>
      </c>
      <c r="J5" s="217">
        <v>10</v>
      </c>
      <c r="K5" s="217">
        <v>11</v>
      </c>
      <c r="P5" s="76" t="s">
        <v>50</v>
      </c>
    </row>
    <row r="6" spans="1:11" ht="15">
      <c r="A6" s="219" t="s">
        <v>154</v>
      </c>
      <c r="B6" s="219" t="s">
        <v>155</v>
      </c>
      <c r="C6" s="219" t="s">
        <v>156</v>
      </c>
      <c r="D6" s="219" t="s">
        <v>157</v>
      </c>
      <c r="E6" s="219" t="s">
        <v>92</v>
      </c>
      <c r="F6" s="219" t="s">
        <v>158</v>
      </c>
      <c r="G6" s="219" t="s">
        <v>159</v>
      </c>
      <c r="H6" s="219" t="s">
        <v>89</v>
      </c>
      <c r="I6" s="219" t="s">
        <v>160</v>
      </c>
      <c r="J6" s="219" t="s">
        <v>96</v>
      </c>
      <c r="K6" s="222" t="s">
        <v>169</v>
      </c>
    </row>
    <row r="7" spans="1:11" ht="12.75">
      <c r="A7" s="221" t="s">
        <v>161</v>
      </c>
      <c r="B7" s="221" t="s">
        <v>162</v>
      </c>
      <c r="C7" s="221" t="s">
        <v>163</v>
      </c>
      <c r="D7" s="222" t="s">
        <v>164</v>
      </c>
      <c r="E7" s="221" t="s">
        <v>165</v>
      </c>
      <c r="F7" s="221" t="s">
        <v>95</v>
      </c>
      <c r="G7" s="221" t="s">
        <v>166</v>
      </c>
      <c r="H7" s="221" t="s">
        <v>167</v>
      </c>
      <c r="I7" s="221" t="s">
        <v>94</v>
      </c>
      <c r="J7" s="221" t="s">
        <v>168</v>
      </c>
      <c r="K7" s="222" t="s">
        <v>178</v>
      </c>
    </row>
    <row r="8" spans="1:11" ht="12.75">
      <c r="A8" s="223" t="s">
        <v>170</v>
      </c>
      <c r="B8" s="223" t="s">
        <v>171</v>
      </c>
      <c r="C8" s="223" t="s">
        <v>172</v>
      </c>
      <c r="D8" s="223" t="s">
        <v>173</v>
      </c>
      <c r="E8" s="222" t="s">
        <v>174</v>
      </c>
      <c r="F8" s="222" t="s">
        <v>99</v>
      </c>
      <c r="G8" s="221" t="s">
        <v>90</v>
      </c>
      <c r="H8" s="223" t="s">
        <v>175</v>
      </c>
      <c r="I8" s="223" t="s">
        <v>176</v>
      </c>
      <c r="J8" s="223" t="s">
        <v>177</v>
      </c>
      <c r="K8" s="76" t="s">
        <v>179</v>
      </c>
    </row>
    <row r="9" ht="12.75">
      <c r="K9" s="76"/>
    </row>
    <row r="11" spans="1:2" ht="12.75">
      <c r="A11" s="99"/>
      <c r="B11" s="99"/>
    </row>
    <row r="12" spans="3:18" ht="16.5" thickBot="1">
      <c r="C12" s="363" t="s">
        <v>10</v>
      </c>
      <c r="D12" s="363"/>
      <c r="E12" s="363"/>
      <c r="F12" s="363"/>
      <c r="G12" s="364" t="s">
        <v>11</v>
      </c>
      <c r="H12" s="364"/>
      <c r="I12" s="364"/>
      <c r="J12" s="364"/>
      <c r="K12" s="365" t="s">
        <v>12</v>
      </c>
      <c r="L12" s="365"/>
      <c r="M12" s="365"/>
      <c r="N12" s="365"/>
      <c r="O12" s="234"/>
      <c r="P12" s="75"/>
      <c r="Q12" s="75"/>
      <c r="R12" s="75"/>
    </row>
    <row r="13" spans="1:18" ht="13.5" thickBot="1">
      <c r="A13" s="350" t="s">
        <v>9</v>
      </c>
      <c r="B13" s="351"/>
      <c r="C13" s="235" t="s">
        <v>15</v>
      </c>
      <c r="D13" s="106" t="s">
        <v>187</v>
      </c>
      <c r="E13" s="106" t="s">
        <v>17</v>
      </c>
      <c r="F13" s="106" t="s">
        <v>187</v>
      </c>
      <c r="G13" s="106" t="s">
        <v>15</v>
      </c>
      <c r="H13" s="106" t="s">
        <v>187</v>
      </c>
      <c r="I13" s="106" t="s">
        <v>17</v>
      </c>
      <c r="J13" s="106" t="s">
        <v>187</v>
      </c>
      <c r="K13" s="106" t="s">
        <v>15</v>
      </c>
      <c r="L13" s="106" t="s">
        <v>187</v>
      </c>
      <c r="M13" s="106" t="s">
        <v>17</v>
      </c>
      <c r="N13" s="106" t="s">
        <v>187</v>
      </c>
      <c r="O13" s="236"/>
      <c r="P13" s="237"/>
      <c r="Q13" s="237"/>
      <c r="R13" s="237"/>
    </row>
    <row r="14" spans="1:18" ht="15.75">
      <c r="A14" s="238">
        <v>10</v>
      </c>
      <c r="B14" s="227" t="s">
        <v>18</v>
      </c>
      <c r="C14" s="106">
        <v>1</v>
      </c>
      <c r="D14" s="239" t="str">
        <f>+A7</f>
        <v>San Albano C</v>
      </c>
      <c r="E14" s="240" t="s">
        <v>17</v>
      </c>
      <c r="F14" s="239" t="str">
        <f>+A8</f>
        <v>Los Cedros</v>
      </c>
      <c r="G14" s="192">
        <v>2</v>
      </c>
      <c r="H14" s="239" t="str">
        <f>+E7</f>
        <v>Tigre</v>
      </c>
      <c r="I14" s="240" t="s">
        <v>17</v>
      </c>
      <c r="J14" s="91" t="str">
        <f>+E8</f>
        <v>Almafuerte</v>
      </c>
      <c r="K14" s="192">
        <v>3</v>
      </c>
      <c r="L14" s="239" t="str">
        <f>+I7</f>
        <v>Vicentinos</v>
      </c>
      <c r="M14" s="240" t="s">
        <v>17</v>
      </c>
      <c r="N14" s="239" t="str">
        <f>+I8</f>
        <v>Los Pinos</v>
      </c>
      <c r="O14" s="241"/>
      <c r="P14" s="75"/>
      <c r="Q14" s="75"/>
      <c r="R14" s="75"/>
    </row>
    <row r="15" spans="1:18" ht="15.75">
      <c r="A15" s="242">
        <v>10</v>
      </c>
      <c r="B15" s="227" t="s">
        <v>23</v>
      </c>
      <c r="C15" s="106">
        <v>4</v>
      </c>
      <c r="D15" s="243" t="str">
        <f>+G6</f>
        <v>Pucara E</v>
      </c>
      <c r="E15" s="244" t="s">
        <v>17</v>
      </c>
      <c r="F15" s="243" t="str">
        <f>G8</f>
        <v>Las Cañas</v>
      </c>
      <c r="G15" s="192">
        <v>5</v>
      </c>
      <c r="H15" s="239" t="str">
        <f>+B7</f>
        <v>Vicente Lopez</v>
      </c>
      <c r="I15" s="240" t="s">
        <v>17</v>
      </c>
      <c r="J15" s="239" t="str">
        <f>+B8</f>
        <v>Chascomus</v>
      </c>
      <c r="K15" s="192">
        <v>6</v>
      </c>
      <c r="L15" s="239" t="str">
        <f>+J7</f>
        <v>Mariano Moreno C</v>
      </c>
      <c r="M15" s="240" t="s">
        <v>17</v>
      </c>
      <c r="N15" s="239" t="str">
        <f>+J8</f>
        <v>La Salle</v>
      </c>
      <c r="O15" s="241"/>
      <c r="P15" s="75"/>
      <c r="Q15" s="75"/>
      <c r="R15" s="75"/>
    </row>
    <row r="16" spans="1:18" ht="16.5" thickBot="1">
      <c r="A16" s="245">
        <v>10</v>
      </c>
      <c r="B16" s="246" t="s">
        <v>24</v>
      </c>
      <c r="C16" s="113">
        <v>7</v>
      </c>
      <c r="D16" s="247" t="str">
        <f>+D7</f>
        <v>San Marcos </v>
      </c>
      <c r="E16" s="248" t="s">
        <v>17</v>
      </c>
      <c r="F16" s="247" t="str">
        <f>+D8</f>
        <v>Liceo Naval C</v>
      </c>
      <c r="G16" s="181">
        <v>8</v>
      </c>
      <c r="H16" s="249" t="str">
        <f>+H6</f>
        <v>CUBA C</v>
      </c>
      <c r="I16" s="250" t="s">
        <v>17</v>
      </c>
      <c r="J16" s="249" t="str">
        <f>+H7</f>
        <v>San Martin C</v>
      </c>
      <c r="K16" s="181">
        <v>9</v>
      </c>
      <c r="L16" s="247" t="str">
        <f>+C7</f>
        <v>Hindu C</v>
      </c>
      <c r="M16" s="248" t="s">
        <v>17</v>
      </c>
      <c r="N16" s="251" t="str">
        <f>+C8</f>
        <v>San Miguel</v>
      </c>
      <c r="O16" s="241"/>
      <c r="P16" s="75"/>
      <c r="Q16" s="75"/>
      <c r="R16" s="75"/>
    </row>
    <row r="17" spans="1:18" ht="15.75">
      <c r="A17" s="242">
        <v>11</v>
      </c>
      <c r="B17" s="227" t="s">
        <v>25</v>
      </c>
      <c r="C17" s="119">
        <v>10</v>
      </c>
      <c r="D17" s="239" t="str">
        <f>+F7</f>
        <v>El Retiro</v>
      </c>
      <c r="E17" s="240" t="s">
        <v>17</v>
      </c>
      <c r="F17" s="239" t="str">
        <f>+F8</f>
        <v>St. Brendans</v>
      </c>
      <c r="G17" s="190">
        <v>11</v>
      </c>
      <c r="H17" s="91" t="str">
        <f>+K7</f>
        <v>Atl. San Andres</v>
      </c>
      <c r="I17" s="188" t="s">
        <v>17</v>
      </c>
      <c r="J17" s="91" t="str">
        <f>+K8</f>
        <v>Los Matreros C</v>
      </c>
      <c r="K17" s="190"/>
      <c r="O17" s="241"/>
      <c r="P17" s="75"/>
      <c r="Q17" s="75"/>
      <c r="R17" s="75"/>
    </row>
    <row r="18" spans="1:18" ht="15.75">
      <c r="A18" s="242">
        <v>11</v>
      </c>
      <c r="B18" s="227" t="s">
        <v>26</v>
      </c>
      <c r="C18" s="106">
        <v>13</v>
      </c>
      <c r="D18" s="239" t="str">
        <f>+A6</f>
        <v>CUBA D</v>
      </c>
      <c r="E18" s="240" t="s">
        <v>17</v>
      </c>
      <c r="F18" s="239" t="str">
        <f>+A8</f>
        <v>Los Cedros</v>
      </c>
      <c r="G18" s="192">
        <v>14</v>
      </c>
      <c r="H18" s="239" t="str">
        <f>+E6</f>
        <v>SITAS</v>
      </c>
      <c r="I18" s="240" t="s">
        <v>17</v>
      </c>
      <c r="J18" s="91" t="str">
        <f>+E8</f>
        <v>Almafuerte</v>
      </c>
      <c r="K18" s="192">
        <v>15</v>
      </c>
      <c r="L18" s="239" t="str">
        <f>+I6</f>
        <v>G y E de Ituzaingo</v>
      </c>
      <c r="M18" s="240" t="s">
        <v>17</v>
      </c>
      <c r="N18" s="239" t="str">
        <f>+I7</f>
        <v>Vicentinos</v>
      </c>
      <c r="O18" s="241"/>
      <c r="P18" s="75"/>
      <c r="Q18" s="75"/>
      <c r="R18" s="75"/>
    </row>
    <row r="19" spans="1:18" ht="16.5" thickBot="1">
      <c r="A19" s="245">
        <v>11</v>
      </c>
      <c r="B19" s="246" t="s">
        <v>27</v>
      </c>
      <c r="C19" s="113">
        <v>16</v>
      </c>
      <c r="D19" s="252" t="str">
        <f>+G6</f>
        <v>Pucara E</v>
      </c>
      <c r="E19" s="253" t="s">
        <v>17</v>
      </c>
      <c r="F19" s="252" t="str">
        <f>+G7</f>
        <v>Ciudad de Campana</v>
      </c>
      <c r="G19" s="181">
        <v>17</v>
      </c>
      <c r="H19" s="247" t="str">
        <f>+B6</f>
        <v>San Luis C</v>
      </c>
      <c r="I19" s="248" t="s">
        <v>17</v>
      </c>
      <c r="J19" s="247" t="str">
        <f>+B7</f>
        <v>Vicente Lopez</v>
      </c>
      <c r="K19" s="181">
        <v>18</v>
      </c>
      <c r="L19" s="247" t="str">
        <f>+J6</f>
        <v>Arsenal Zarate</v>
      </c>
      <c r="M19" s="248" t="s">
        <v>17</v>
      </c>
      <c r="N19" s="251" t="str">
        <f>+J7</f>
        <v>Mariano Moreno C</v>
      </c>
      <c r="O19" s="241"/>
      <c r="P19" s="75"/>
      <c r="Q19" s="75"/>
      <c r="R19" s="75"/>
    </row>
    <row r="20" spans="1:18" ht="15.75">
      <c r="A20" s="242">
        <v>12</v>
      </c>
      <c r="B20" s="227" t="s">
        <v>23</v>
      </c>
      <c r="C20" s="119">
        <v>19</v>
      </c>
      <c r="D20" s="239" t="str">
        <f>+D6</f>
        <v>Areco</v>
      </c>
      <c r="E20" s="240" t="s">
        <v>17</v>
      </c>
      <c r="F20" s="239" t="str">
        <f>+D7</f>
        <v>San Marcos </v>
      </c>
      <c r="G20" s="190">
        <v>20</v>
      </c>
      <c r="H20" s="239" t="str">
        <f>+H7</f>
        <v>San Martin C</v>
      </c>
      <c r="I20" s="240" t="s">
        <v>17</v>
      </c>
      <c r="J20" s="91" t="str">
        <f>+H8</f>
        <v>T.F. de Baradero</v>
      </c>
      <c r="K20" s="190">
        <v>21</v>
      </c>
      <c r="L20" s="239" t="str">
        <f>+C6</f>
        <v>T.F. San Pedro</v>
      </c>
      <c r="M20" s="240" t="s">
        <v>17</v>
      </c>
      <c r="N20" s="239" t="str">
        <f>+C7</f>
        <v>Hindu C</v>
      </c>
      <c r="O20" s="241"/>
      <c r="P20" s="75"/>
      <c r="Q20" s="75"/>
      <c r="R20" s="75"/>
    </row>
    <row r="21" spans="1:18" ht="15.75">
      <c r="A21" s="242">
        <v>12</v>
      </c>
      <c r="B21" s="227" t="s">
        <v>24</v>
      </c>
      <c r="C21" s="106">
        <v>22</v>
      </c>
      <c r="D21" s="91" t="str">
        <f>+F6</f>
        <v>Daom</v>
      </c>
      <c r="E21" s="244" t="s">
        <v>17</v>
      </c>
      <c r="F21" s="91" t="str">
        <f>+F8</f>
        <v>St. Brendans</v>
      </c>
      <c r="G21" s="192">
        <v>23</v>
      </c>
      <c r="H21" s="91" t="str">
        <f>+K6</f>
        <v>Berazategui</v>
      </c>
      <c r="I21" s="188" t="s">
        <v>17</v>
      </c>
      <c r="J21" s="91" t="str">
        <f>+K7</f>
        <v>Atl. San Andres</v>
      </c>
      <c r="K21" s="192"/>
      <c r="O21" s="241"/>
      <c r="P21" s="254"/>
      <c r="Q21" s="254"/>
      <c r="R21" s="254"/>
    </row>
    <row r="22" spans="1:18" ht="16.5" thickBot="1">
      <c r="A22" s="245">
        <v>13</v>
      </c>
      <c r="B22" s="246" t="s">
        <v>18</v>
      </c>
      <c r="C22" s="113">
        <v>25</v>
      </c>
      <c r="D22" s="247" t="str">
        <f>+A6</f>
        <v>CUBA D</v>
      </c>
      <c r="E22" s="248" t="s">
        <v>17</v>
      </c>
      <c r="F22" s="247" t="str">
        <f>+A7</f>
        <v>San Albano C</v>
      </c>
      <c r="G22" s="181">
        <v>26</v>
      </c>
      <c r="H22" s="249" t="str">
        <f>+E6</f>
        <v>SITAS</v>
      </c>
      <c r="I22" s="250" t="s">
        <v>17</v>
      </c>
      <c r="J22" s="249" t="str">
        <f>+E7</f>
        <v>Tigre</v>
      </c>
      <c r="K22" s="181">
        <v>27</v>
      </c>
      <c r="L22" s="247" t="str">
        <f>+I6</f>
        <v>G y E de Ituzaingo</v>
      </c>
      <c r="M22" s="248" t="s">
        <v>17</v>
      </c>
      <c r="N22" s="251" t="str">
        <f>+I8</f>
        <v>Los Pinos</v>
      </c>
      <c r="O22" s="241"/>
      <c r="P22" s="75"/>
      <c r="Q22" s="75"/>
      <c r="R22" s="75"/>
    </row>
    <row r="23" spans="1:18" ht="15.75">
      <c r="A23" s="242">
        <v>13</v>
      </c>
      <c r="B23" s="227" t="s">
        <v>26</v>
      </c>
      <c r="C23" s="119">
        <v>28</v>
      </c>
      <c r="D23" s="239" t="str">
        <f>+G7</f>
        <v>Ciudad de Campana</v>
      </c>
      <c r="E23" s="240" t="s">
        <v>17</v>
      </c>
      <c r="F23" s="91" t="str">
        <f>G8</f>
        <v>Las Cañas</v>
      </c>
      <c r="G23" s="190">
        <v>29</v>
      </c>
      <c r="H23" s="239" t="str">
        <f>+B6</f>
        <v>San Luis C</v>
      </c>
      <c r="I23" s="240" t="s">
        <v>17</v>
      </c>
      <c r="J23" s="239" t="str">
        <f>+B8</f>
        <v>Chascomus</v>
      </c>
      <c r="K23" s="190">
        <v>30</v>
      </c>
      <c r="L23" s="239" t="str">
        <f>+J6</f>
        <v>Arsenal Zarate</v>
      </c>
      <c r="M23" s="240" t="s">
        <v>17</v>
      </c>
      <c r="N23" s="239" t="str">
        <f>+J8</f>
        <v>La Salle</v>
      </c>
      <c r="O23" s="241"/>
      <c r="P23" s="75"/>
      <c r="Q23" s="75"/>
      <c r="R23" s="75"/>
    </row>
    <row r="24" spans="1:18" ht="15.75">
      <c r="A24" s="242">
        <v>13</v>
      </c>
      <c r="B24" s="227" t="s">
        <v>27</v>
      </c>
      <c r="C24" s="106">
        <v>31</v>
      </c>
      <c r="D24" s="239" t="str">
        <f>+D6</f>
        <v>Areco</v>
      </c>
      <c r="E24" s="240" t="s">
        <v>17</v>
      </c>
      <c r="F24" s="239" t="str">
        <f>+D8</f>
        <v>Liceo Naval C</v>
      </c>
      <c r="G24" s="192">
        <v>32</v>
      </c>
      <c r="H24" s="239" t="str">
        <f>+H6</f>
        <v>CUBA C</v>
      </c>
      <c r="I24" s="240" t="s">
        <v>17</v>
      </c>
      <c r="J24" s="239" t="str">
        <f>+H8</f>
        <v>T.F. de Baradero</v>
      </c>
      <c r="K24" s="192">
        <v>33</v>
      </c>
      <c r="L24" s="239" t="str">
        <f>+C6</f>
        <v>T.F. San Pedro</v>
      </c>
      <c r="M24" s="240" t="s">
        <v>17</v>
      </c>
      <c r="N24" s="239" t="str">
        <f>+C8</f>
        <v>San Miguel</v>
      </c>
      <c r="O24" s="241"/>
      <c r="P24" s="75"/>
      <c r="Q24" s="75"/>
      <c r="R24" s="75"/>
    </row>
    <row r="25" spans="1:18" ht="16.5" thickBot="1">
      <c r="A25" s="242">
        <v>14</v>
      </c>
      <c r="B25" s="227" t="s">
        <v>25</v>
      </c>
      <c r="C25" s="106">
        <v>34</v>
      </c>
      <c r="D25" s="91" t="str">
        <f>+F6</f>
        <v>Daom</v>
      </c>
      <c r="E25" s="244" t="s">
        <v>17</v>
      </c>
      <c r="F25" s="91" t="str">
        <f>+F7</f>
        <v>El Retiro</v>
      </c>
      <c r="G25" s="255">
        <v>35</v>
      </c>
      <c r="H25" s="91" t="str">
        <f>+K6</f>
        <v>Berazategui</v>
      </c>
      <c r="I25" s="188" t="s">
        <v>17</v>
      </c>
      <c r="J25" s="91" t="str">
        <f>+K8</f>
        <v>Los Matreros C</v>
      </c>
      <c r="K25" s="255"/>
      <c r="O25" s="241"/>
      <c r="P25" s="75"/>
      <c r="Q25" s="75"/>
      <c r="R25" s="75"/>
    </row>
    <row r="26" spans="1:14" ht="15.75" thickBot="1">
      <c r="A26" s="347" t="s">
        <v>28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9"/>
    </row>
    <row r="27" spans="1:14" ht="15.75">
      <c r="A27" s="256" t="s">
        <v>19</v>
      </c>
      <c r="B27" s="227" t="s">
        <v>27</v>
      </c>
      <c r="C27" s="120">
        <v>37</v>
      </c>
      <c r="D27" s="257" t="str">
        <f>'Zonas M18 GI Pucara'!$E$16</f>
        <v>gz8</v>
      </c>
      <c r="E27" s="258" t="s">
        <v>17</v>
      </c>
      <c r="F27" s="257" t="str">
        <f>'Zonas M18 GI Pucara'!$E$17</f>
        <v>gz9</v>
      </c>
      <c r="G27" s="120">
        <v>38</v>
      </c>
      <c r="H27" s="257" t="str">
        <f>'Zonas M18 GI Pucara'!$F$16</f>
        <v>gz7</v>
      </c>
      <c r="I27" s="258" t="s">
        <v>17</v>
      </c>
      <c r="J27" s="257" t="str">
        <f>'Zonas M18 GI Pucara'!$F$17</f>
        <v>gz10</v>
      </c>
      <c r="L27" s="257"/>
      <c r="M27" s="258"/>
      <c r="N27" s="257"/>
    </row>
    <row r="28" spans="1:14" ht="16.5" thickBot="1">
      <c r="A28" s="259" t="s">
        <v>20</v>
      </c>
      <c r="B28" s="260" t="s">
        <v>25</v>
      </c>
      <c r="C28" s="134">
        <v>39</v>
      </c>
      <c r="D28" s="127" t="str">
        <f>'Zonas M18 GI Pucara'!$G$16</f>
        <v>gz6</v>
      </c>
      <c r="E28" s="261" t="s">
        <v>17</v>
      </c>
      <c r="F28" s="127" t="str">
        <f>'Zonas M18 GI Pucara'!$G$17</f>
        <v>gz11</v>
      </c>
      <c r="G28" s="134">
        <v>40</v>
      </c>
      <c r="H28" s="127" t="str">
        <f>'Zonas M18 GI Pucara'!$H$16</f>
        <v>gz5</v>
      </c>
      <c r="I28" s="261" t="s">
        <v>17</v>
      </c>
      <c r="J28" s="127" t="str">
        <f>'Zonas M18 GI Pucara'!$H$17</f>
        <v>m2</v>
      </c>
      <c r="L28" s="257"/>
      <c r="M28" s="258"/>
      <c r="N28" s="257"/>
    </row>
    <row r="29" spans="1:10" ht="15.75">
      <c r="A29" s="256" t="s">
        <v>20</v>
      </c>
      <c r="B29" s="262" t="s">
        <v>24</v>
      </c>
      <c r="C29" s="120">
        <v>41</v>
      </c>
      <c r="D29" s="231" t="str">
        <f>'Zonas M18 GI Pucara'!$E$15</f>
        <v>gz1</v>
      </c>
      <c r="E29" s="258" t="s">
        <v>17</v>
      </c>
      <c r="F29" s="257" t="str">
        <f>'Zonas M18 GI Pucara'!$E$17</f>
        <v>gz9</v>
      </c>
      <c r="G29" s="120">
        <v>42</v>
      </c>
      <c r="H29" s="257" t="str">
        <f>'Zonas M18 GI Pucara'!$F$15</f>
        <v>gz2</v>
      </c>
      <c r="I29" s="258" t="s">
        <v>17</v>
      </c>
      <c r="J29" s="257" t="str">
        <f>'Zonas M18 GI Pucara'!$F$17</f>
        <v>gz10</v>
      </c>
    </row>
    <row r="30" spans="1:10" ht="16.5" thickBot="1">
      <c r="A30" s="259" t="s">
        <v>21</v>
      </c>
      <c r="B30" s="263" t="s">
        <v>18</v>
      </c>
      <c r="C30" s="134">
        <v>43</v>
      </c>
      <c r="D30" s="127" t="str">
        <f>'Zonas M18 GI Pucara'!$G$15</f>
        <v>gz3</v>
      </c>
      <c r="E30" s="261" t="s">
        <v>17</v>
      </c>
      <c r="F30" s="127" t="str">
        <f>'Zonas M18 GI Pucara'!$G$17</f>
        <v>gz11</v>
      </c>
      <c r="G30" s="134">
        <v>44</v>
      </c>
      <c r="H30" s="127" t="str">
        <f>'Zonas M18 GI Pucara'!$H$15</f>
        <v>gz4</v>
      </c>
      <c r="I30" s="261" t="s">
        <v>17</v>
      </c>
      <c r="J30" s="127" t="str">
        <f>'Zonas M18 GI Pucara'!$H$17</f>
        <v>m2</v>
      </c>
    </row>
    <row r="31" spans="1:10" ht="15.75">
      <c r="A31" s="256" t="s">
        <v>21</v>
      </c>
      <c r="B31" s="262" t="s">
        <v>26</v>
      </c>
      <c r="C31" s="120">
        <v>45</v>
      </c>
      <c r="D31" s="257" t="str">
        <f>'Zonas M18 GI Pucara'!$E$15</f>
        <v>gz1</v>
      </c>
      <c r="E31" s="258" t="s">
        <v>17</v>
      </c>
      <c r="F31" s="257" t="str">
        <f>'Zonas M18 GI Pucara'!$E$16</f>
        <v>gz8</v>
      </c>
      <c r="G31" s="264">
        <v>46</v>
      </c>
      <c r="H31" s="257" t="str">
        <f>'Zonas M18 GI Pucara'!$F$15</f>
        <v>gz2</v>
      </c>
      <c r="I31" s="258" t="s">
        <v>17</v>
      </c>
      <c r="J31" s="257" t="str">
        <f>'Zonas M18 GI Pucara'!$F$16</f>
        <v>gz7</v>
      </c>
    </row>
    <row r="32" spans="1:10" ht="16.5" thickBot="1">
      <c r="A32" s="259" t="s">
        <v>21</v>
      </c>
      <c r="B32" s="263" t="s">
        <v>27</v>
      </c>
      <c r="C32" s="134">
        <v>47</v>
      </c>
      <c r="D32" s="127" t="str">
        <f>'Zonas M18 GI Pucara'!$G$15</f>
        <v>gz3</v>
      </c>
      <c r="E32" s="261" t="s">
        <v>17</v>
      </c>
      <c r="F32" s="127" t="str">
        <f>'Zonas M18 GI Pucara'!$G$16</f>
        <v>gz6</v>
      </c>
      <c r="G32" s="134">
        <v>48</v>
      </c>
      <c r="H32" s="127" t="str">
        <f>'Zonas M18 GI Pucara'!$H$15</f>
        <v>gz4</v>
      </c>
      <c r="I32" s="261" t="s">
        <v>17</v>
      </c>
      <c r="J32" s="127" t="str">
        <f>'Zonas M18 GI Pucara'!$H$16</f>
        <v>gz5</v>
      </c>
    </row>
    <row r="33" spans="1:12" ht="16.5" thickBot="1">
      <c r="A33" s="256" t="s">
        <v>22</v>
      </c>
      <c r="B33" s="265" t="s">
        <v>24</v>
      </c>
      <c r="C33" s="266">
        <v>49</v>
      </c>
      <c r="D33" s="257" t="s">
        <v>37</v>
      </c>
      <c r="E33" s="258" t="s">
        <v>17</v>
      </c>
      <c r="F33" s="257" t="s">
        <v>40</v>
      </c>
      <c r="G33" s="267">
        <v>50</v>
      </c>
      <c r="H33" s="127" t="s">
        <v>38</v>
      </c>
      <c r="I33" s="261" t="s">
        <v>17</v>
      </c>
      <c r="J33" s="127" t="s">
        <v>41</v>
      </c>
      <c r="K33" s="352" t="s">
        <v>81</v>
      </c>
      <c r="L33" s="353"/>
    </row>
    <row r="34" spans="1:11" ht="16.5" thickBot="1">
      <c r="A34" s="256" t="s">
        <v>49</v>
      </c>
      <c r="B34" s="227" t="s">
        <v>26</v>
      </c>
      <c r="C34" s="266">
        <v>51</v>
      </c>
      <c r="D34" s="268" t="s">
        <v>188</v>
      </c>
      <c r="E34" s="269" t="s">
        <v>17</v>
      </c>
      <c r="F34" s="268" t="s">
        <v>189</v>
      </c>
      <c r="G34" s="354" t="s">
        <v>82</v>
      </c>
      <c r="H34" s="355"/>
      <c r="I34" s="201"/>
      <c r="J34" s="201"/>
      <c r="K34" s="201"/>
    </row>
    <row r="35" spans="1:11" ht="12.75">
      <c r="A35" s="211"/>
      <c r="B35" s="212"/>
      <c r="K35" s="206"/>
    </row>
    <row r="36" spans="1:11" ht="12.75">
      <c r="A36" s="211"/>
      <c r="B36" s="213"/>
      <c r="K36" s="215"/>
    </row>
    <row r="49" spans="1:7" ht="12.75">
      <c r="A49" s="270"/>
      <c r="B49" s="270"/>
      <c r="D49" s="270"/>
      <c r="F49" s="270"/>
      <c r="G49" s="270"/>
    </row>
  </sheetData>
  <sheetProtection/>
  <mergeCells count="10">
    <mergeCell ref="A13:B13"/>
    <mergeCell ref="A26:N26"/>
    <mergeCell ref="K33:L33"/>
    <mergeCell ref="G34:H34"/>
    <mergeCell ref="A1:N1"/>
    <mergeCell ref="A2:N2"/>
    <mergeCell ref="A4:K4"/>
    <mergeCell ref="C12:F12"/>
    <mergeCell ref="G12:J12"/>
    <mergeCell ref="K12:N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71" r:id="rId2"/>
  <headerFooter alignWithMargins="0">
    <oddHeader>&amp;C&amp;"Arial,Negrita"&amp;16UNION DE RUGBY DE BUENOS AIRES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Toshiba</cp:lastModifiedBy>
  <cp:lastPrinted>2014-11-10T21:28:23Z</cp:lastPrinted>
  <dcterms:created xsi:type="dcterms:W3CDTF">2004-10-13T01:41:23Z</dcterms:created>
  <dcterms:modified xsi:type="dcterms:W3CDTF">2014-11-12T01:50:17Z</dcterms:modified>
  <cp:category/>
  <cp:version/>
  <cp:contentType/>
  <cp:contentStatus/>
</cp:coreProperties>
</file>