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7455" tabRatio="968" firstSheet="2" activeTab="10"/>
  </bookViews>
  <sheets>
    <sheet name="Planillas Control Inscrip." sheetId="1" r:id="rId1"/>
    <sheet name="Planillas Inscrip." sheetId="2" r:id="rId2"/>
    <sheet name="Ranking 2014- Zonas 2015" sheetId="3" r:id="rId3"/>
    <sheet name="Zonas" sheetId="4" r:id="rId4"/>
    <sheet name="Fixture MONTE GRANDE" sheetId="5" r:id="rId5"/>
    <sheet name="Tablas MONTE GRANDE" sheetId="6" r:id="rId6"/>
    <sheet name="Fixture PUCARA" sheetId="7" r:id="rId7"/>
    <sheet name="Tablas PUCARA" sheetId="8" r:id="rId8"/>
    <sheet name="Fixture ALUMNI" sheetId="9" r:id="rId9"/>
    <sheet name="Tablas ALUMNI" sheetId="10" r:id="rId10"/>
    <sheet name="Fixture Finales" sheetId="11" r:id="rId11"/>
    <sheet name="Tablas Finales" sheetId="12" r:id="rId12"/>
  </sheets>
  <externalReferences>
    <externalReference r:id="rId15"/>
    <externalReference r:id="rId16"/>
  </externalReferences>
  <definedNames>
    <definedName name="_xlfn.IFNA" hidden="1">#NAME?</definedName>
    <definedName name="_xlnm.Print_Area" localSheetId="8">'Fixture ALUMNI'!$B$1:$K$52</definedName>
    <definedName name="_xlnm.Print_Area" localSheetId="10">'Fixture Finales'!$B$1:$K$47</definedName>
    <definedName name="_xlnm.Print_Area" localSheetId="4">'Fixture MONTE GRANDE'!$B$1:$K$58</definedName>
    <definedName name="_xlnm.Print_Area" localSheetId="6">'Fixture PUCARA'!$B$1:$K$52</definedName>
    <definedName name="_xlnm.Print_Area" localSheetId="0">'Planillas Control Inscrip.'!$O$1:$U$34</definedName>
    <definedName name="_xlnm.Print_Area" localSheetId="1">'Planillas Inscrip.'!$A$1:$R$36</definedName>
    <definedName name="_xlnm.Print_Area" localSheetId="2">'Ranking 2014- Zonas 2015'!$A$1:$E$56</definedName>
    <definedName name="_xlnm.Print_Area" localSheetId="9">'Tablas ALUMNI'!$A$1:$O$125</definedName>
    <definedName name="_xlnm.Print_Area" localSheetId="5">'Tablas MONTE GRANDE'!$A$1:$O$141</definedName>
    <definedName name="_xlnm.Print_Area" localSheetId="7">'Tablas PUCARA'!$A$1:$O$125</definedName>
    <definedName name="solver_cvg" localSheetId="9" hidden="1">0.001</definedName>
    <definedName name="solver_cvg" localSheetId="11" hidden="1">0.001</definedName>
    <definedName name="solver_cvg" localSheetId="5" hidden="1">0.001</definedName>
    <definedName name="solver_cvg" localSheetId="7" hidden="1">0.001</definedName>
    <definedName name="solver_drv" localSheetId="9" hidden="1">1</definedName>
    <definedName name="solver_drv" localSheetId="11" hidden="1">1</definedName>
    <definedName name="solver_drv" localSheetId="5" hidden="1">1</definedName>
    <definedName name="solver_drv" localSheetId="7" hidden="1">1</definedName>
    <definedName name="solver_est" localSheetId="9" hidden="1">1</definedName>
    <definedName name="solver_est" localSheetId="11" hidden="1">1</definedName>
    <definedName name="solver_est" localSheetId="5" hidden="1">1</definedName>
    <definedName name="solver_est" localSheetId="7" hidden="1">1</definedName>
    <definedName name="solver_itr" localSheetId="9" hidden="1">100</definedName>
    <definedName name="solver_itr" localSheetId="11" hidden="1">100</definedName>
    <definedName name="solver_itr" localSheetId="5" hidden="1">100</definedName>
    <definedName name="solver_itr" localSheetId="7" hidden="1">100</definedName>
    <definedName name="solver_lin" localSheetId="9" hidden="1">2</definedName>
    <definedName name="solver_lin" localSheetId="11" hidden="1">2</definedName>
    <definedName name="solver_lin" localSheetId="5" hidden="1">2</definedName>
    <definedName name="solver_lin" localSheetId="7" hidden="1">2</definedName>
    <definedName name="solver_neg" localSheetId="9" hidden="1">2</definedName>
    <definedName name="solver_neg" localSheetId="11" hidden="1">2</definedName>
    <definedName name="solver_neg" localSheetId="5" hidden="1">2</definedName>
    <definedName name="solver_neg" localSheetId="7" hidden="1">2</definedName>
    <definedName name="solver_num" localSheetId="9" hidden="1">0</definedName>
    <definedName name="solver_num" localSheetId="11" hidden="1">0</definedName>
    <definedName name="solver_num" localSheetId="5" hidden="1">0</definedName>
    <definedName name="solver_num" localSheetId="7" hidden="1">0</definedName>
    <definedName name="solver_nwt" localSheetId="9" hidden="1">1</definedName>
    <definedName name="solver_nwt" localSheetId="11" hidden="1">1</definedName>
    <definedName name="solver_nwt" localSheetId="5" hidden="1">1</definedName>
    <definedName name="solver_nwt" localSheetId="7" hidden="1">1</definedName>
    <definedName name="solver_opt" localSheetId="9" hidden="1">'Tablas ALUMNI'!#REF!</definedName>
    <definedName name="solver_opt" localSheetId="11" hidden="1">'Tablas Finales'!#REF!</definedName>
    <definedName name="solver_opt" localSheetId="5" hidden="1">'Tablas MONTE GRANDE'!#REF!</definedName>
    <definedName name="solver_opt" localSheetId="7" hidden="1">'Tablas PUCARA'!#REF!</definedName>
    <definedName name="solver_pre" localSheetId="9" hidden="1">0.000001</definedName>
    <definedName name="solver_pre" localSheetId="11" hidden="1">0.000001</definedName>
    <definedName name="solver_pre" localSheetId="5" hidden="1">0.000001</definedName>
    <definedName name="solver_pre" localSheetId="7" hidden="1">0.000001</definedName>
    <definedName name="solver_scl" localSheetId="9" hidden="1">2</definedName>
    <definedName name="solver_scl" localSheetId="11" hidden="1">2</definedName>
    <definedName name="solver_scl" localSheetId="5" hidden="1">2</definedName>
    <definedName name="solver_scl" localSheetId="7" hidden="1">2</definedName>
    <definedName name="solver_sho" localSheetId="9" hidden="1">2</definedName>
    <definedName name="solver_sho" localSheetId="11" hidden="1">2</definedName>
    <definedName name="solver_sho" localSheetId="5" hidden="1">2</definedName>
    <definedName name="solver_sho" localSheetId="7" hidden="1">2</definedName>
    <definedName name="solver_tim" localSheetId="9" hidden="1">100</definedName>
    <definedName name="solver_tim" localSheetId="11" hidden="1">100</definedName>
    <definedName name="solver_tim" localSheetId="5" hidden="1">100</definedName>
    <definedName name="solver_tim" localSheetId="7" hidden="1">100</definedName>
    <definedName name="solver_tol" localSheetId="9" hidden="1">0.05</definedName>
    <definedName name="solver_tol" localSheetId="11" hidden="1">0.05</definedName>
    <definedName name="solver_tol" localSheetId="5" hidden="1">0.05</definedName>
    <definedName name="solver_tol" localSheetId="7" hidden="1">0.05</definedName>
    <definedName name="solver_typ" localSheetId="9" hidden="1">1</definedName>
    <definedName name="solver_typ" localSheetId="11" hidden="1">1</definedName>
    <definedName name="solver_typ" localSheetId="5" hidden="1">1</definedName>
    <definedName name="solver_typ" localSheetId="7" hidden="1">1</definedName>
    <definedName name="solver_val" localSheetId="9" hidden="1">0</definedName>
    <definedName name="solver_val" localSheetId="11" hidden="1">0</definedName>
    <definedName name="solver_val" localSheetId="5" hidden="1">0</definedName>
    <definedName name="solver_val" localSheetId="7" hidden="1">0</definedName>
  </definedNames>
  <calcPr fullCalcOnLoad="1"/>
</workbook>
</file>

<file path=xl/sharedStrings.xml><?xml version="1.0" encoding="utf-8"?>
<sst xmlns="http://schemas.openxmlformats.org/spreadsheetml/2006/main" count="1194" uniqueCount="353">
  <si>
    <t xml:space="preserve"> </t>
  </si>
  <si>
    <t>CLUB</t>
  </si>
  <si>
    <t>1</t>
  </si>
  <si>
    <t>C.A.S.I.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</si>
  <si>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</si>
  <si>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</si>
  <si>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</si>
  <si>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</si>
  <si>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</si>
  <si>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</si>
  <si>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</si>
  <si>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</si>
  <si>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</si>
  <si>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</si>
  <si>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</si>
  <si>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</si>
  <si>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</si>
  <si>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</si>
  <si>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</si>
  <si>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</si>
  <si>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</si>
  <si>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</si>
  <si>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</si>
  <si>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</si>
  <si>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</si>
  <si>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</si>
  <si>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</si>
  <si>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</si>
  <si>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</si>
  <si>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</si>
  <si>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</si>
  <si>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</si>
  <si>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</si>
  <si>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</si>
  <si>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</si>
  <si>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</si>
  <si>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</si>
  <si>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</si>
  <si>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</si>
  <si>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</si>
  <si>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</si>
  <si>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</si>
  <si>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</si>
  <si>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</si>
  <si>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</si>
  <si>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</si>
  <si>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</si>
  <si>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</si>
  <si>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HINDÚ</t>
  </si>
  <si>
    <t>Clubes Campeones de Seven de la URBA</t>
  </si>
  <si>
    <t>TARAGUÍ RUGBY</t>
  </si>
  <si>
    <t>ATLÉTICO DEL ROSARIO</t>
  </si>
  <si>
    <t>HINDU</t>
  </si>
  <si>
    <t>OLIVOS</t>
  </si>
  <si>
    <t>NEWMAN</t>
  </si>
  <si>
    <t>ALUMNI</t>
  </si>
  <si>
    <t>SAN FERNANDO</t>
  </si>
  <si>
    <t>Campeonato</t>
  </si>
  <si>
    <t>Clasificación</t>
  </si>
  <si>
    <t>LA PLATA</t>
  </si>
  <si>
    <t>LICEO NAVAL</t>
  </si>
  <si>
    <t>EQUIPOS DESCENDIDOS</t>
  </si>
  <si>
    <t>EQUIPOS ASCENDIDOS</t>
  </si>
  <si>
    <t>PUCARA</t>
  </si>
  <si>
    <t>A</t>
  </si>
  <si>
    <t>B</t>
  </si>
  <si>
    <t>C</t>
  </si>
  <si>
    <t>D</t>
  </si>
  <si>
    <t>Final Seven Campeonato</t>
  </si>
  <si>
    <t>Semifinal</t>
  </si>
  <si>
    <t>Final</t>
  </si>
  <si>
    <t>m2</t>
  </si>
  <si>
    <t>2m2</t>
  </si>
  <si>
    <t>S.I.C</t>
  </si>
  <si>
    <t>BANCO HIPOTECARIO</t>
  </si>
  <si>
    <t>ZONA 1</t>
  </si>
  <si>
    <t>ZONA 2</t>
  </si>
  <si>
    <t>ZONA 3</t>
  </si>
  <si>
    <t>ZONA 4</t>
  </si>
  <si>
    <t>ZONA 5</t>
  </si>
  <si>
    <t>ZONA 6</t>
  </si>
  <si>
    <t>ZONA 7</t>
  </si>
  <si>
    <t>ZONA 8</t>
  </si>
  <si>
    <t>ZONA 9</t>
  </si>
  <si>
    <t>ZONA 10</t>
  </si>
  <si>
    <t>ZONA 11</t>
  </si>
  <si>
    <t>ZONA 12</t>
  </si>
  <si>
    <t>SIC</t>
  </si>
  <si>
    <t>CUBA</t>
  </si>
  <si>
    <t>CASI</t>
  </si>
  <si>
    <t>SAPA</t>
  </si>
  <si>
    <t>Clasificacion</t>
  </si>
  <si>
    <t>SITAS</t>
  </si>
  <si>
    <t>Final Seven Clasificación</t>
  </si>
  <si>
    <t>SEDES</t>
  </si>
  <si>
    <t>Equipos que dieron WO en el  Seven 2013</t>
  </si>
  <si>
    <t>NINGUN EQUIPO</t>
  </si>
  <si>
    <t>ZONA CAMPEONATO</t>
  </si>
  <si>
    <t>ZONA CLASIFICACION</t>
  </si>
  <si>
    <t>Retira</t>
  </si>
  <si>
    <t xml:space="preserve"> P 1</t>
  </si>
  <si>
    <t xml:space="preserve"> P 2</t>
  </si>
  <si>
    <t xml:space="preserve"> P 3</t>
  </si>
  <si>
    <t xml:space="preserve"> P 4</t>
  </si>
  <si>
    <t>CLUB:</t>
  </si>
  <si>
    <t>APELLIDO Y NOMBRE</t>
  </si>
  <si>
    <t>DNI</t>
  </si>
  <si>
    <t>Antes de disputar cada partido debe marcar con una cruz los 7 jugadores titulares</t>
  </si>
  <si>
    <t>N°</t>
  </si>
  <si>
    <t xml:space="preserve">Part.1 </t>
  </si>
  <si>
    <t xml:space="preserve">Part.2 </t>
  </si>
  <si>
    <t xml:space="preserve">Part.3 </t>
  </si>
  <si>
    <t xml:space="preserve">Part.4 </t>
  </si>
  <si>
    <t xml:space="preserve">Part.5 </t>
  </si>
  <si>
    <t xml:space="preserve">Part.6 </t>
  </si>
  <si>
    <t xml:space="preserve">Part.7 </t>
  </si>
  <si>
    <t>Firma y Aclaración CAPITAN</t>
  </si>
  <si>
    <t>Firma y Aclaración ENCARGADO</t>
  </si>
  <si>
    <t>OBSERVACIONES:</t>
  </si>
  <si>
    <t>M. GRANDE</t>
  </si>
  <si>
    <t>SEDE 1: ALUMNI</t>
  </si>
  <si>
    <t>SEDE 2: MONTE GRANDE</t>
  </si>
  <si>
    <t>Nº</t>
  </si>
  <si>
    <t>Clasifican los 1° de cada zona a Semifinales</t>
  </si>
  <si>
    <t>SAN MARTIN</t>
  </si>
  <si>
    <t>SAN LUIS</t>
  </si>
  <si>
    <t>LOS TILOS</t>
  </si>
  <si>
    <t>BANCO NACION</t>
  </si>
  <si>
    <t>SAN ALBANO</t>
  </si>
  <si>
    <t>ATLETICO DEL ROSARIO</t>
  </si>
  <si>
    <t>BUENOS AIRES</t>
  </si>
  <si>
    <t>DELTA</t>
  </si>
  <si>
    <t>MARIANO MORENO</t>
  </si>
  <si>
    <t>BELGRANO ATHLETIC</t>
  </si>
  <si>
    <t xml:space="preserve">PUEYRREDON </t>
  </si>
  <si>
    <t>REGATAS BELLA VISTA</t>
  </si>
  <si>
    <t>SAN CIRANO</t>
  </si>
  <si>
    <t>CURUPAYTI</t>
  </si>
  <si>
    <t>SAN ANDRES</t>
  </si>
  <si>
    <t>CHAMPAGNAT</t>
  </si>
  <si>
    <t>HURLING</t>
  </si>
  <si>
    <t>DON BOSCO</t>
  </si>
  <si>
    <t>LOS MATREROS</t>
  </si>
  <si>
    <t>DAOM</t>
  </si>
  <si>
    <t>LA SALLE</t>
  </si>
  <si>
    <t>ST. BRENDANS</t>
  </si>
  <si>
    <t>SAN CARLOS</t>
  </si>
  <si>
    <t>MANUEL BELGRANO</t>
  </si>
  <si>
    <t>C.U. DE QUILMES</t>
  </si>
  <si>
    <t>UNIV. DE LA PLATA</t>
  </si>
  <si>
    <t>DEPORTIVA FRANCESA</t>
  </si>
  <si>
    <t>SAN PATRICIO</t>
  </si>
  <si>
    <t>CIUDAD DE BUENOS AIRES</t>
  </si>
  <si>
    <t>CENTRO NAVAL</t>
  </si>
  <si>
    <t>CASA DE PADUA</t>
  </si>
  <si>
    <t>LUJAN</t>
  </si>
  <si>
    <t>ARGENTINO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</si>
  <si>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</si>
  <si>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</si>
  <si>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</si>
  <si>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</si>
  <si>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</si>
  <si>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</si>
  <si>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</si>
  <si>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</si>
  <si>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</si>
  <si>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</si>
  <si>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</si>
  <si>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</si>
  <si>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</si>
  <si>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</si>
  <si>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</si>
  <si>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</si>
  <si>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</si>
  <si>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</si>
  <si>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</si>
  <si>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</si>
  <si>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</si>
  <si>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</si>
  <si>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</si>
  <si>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</si>
  <si>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</si>
  <si>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</si>
  <si>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</si>
  <si>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</si>
  <si>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</si>
  <si>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</si>
  <si>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</si>
  <si>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</si>
  <si>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</si>
  <si>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</si>
  <si>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</si>
  <si>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</si>
  <si>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</si>
  <si>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</si>
  <si>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</si>
  <si>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</si>
  <si>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</si>
  <si>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</si>
  <si>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LOMAS ATHLETIC</t>
  </si>
  <si>
    <t>GIMNASIA y ESGRIMA</t>
  </si>
  <si>
    <t>LANUS</t>
  </si>
  <si>
    <t>MONTE GRANDE</t>
  </si>
  <si>
    <t>TIGRE</t>
  </si>
  <si>
    <t>LICEO MILITAR</t>
  </si>
  <si>
    <t>ITALIANO</t>
  </si>
  <si>
    <t>ALBATROS</t>
  </si>
  <si>
    <t>ARECO</t>
  </si>
  <si>
    <t>SAN MARCOS</t>
  </si>
  <si>
    <t>G y E DE ITUZAINGO</t>
  </si>
  <si>
    <t>ATLETICO y PROGRESO</t>
  </si>
  <si>
    <t>LAS CAÑAS</t>
  </si>
  <si>
    <t>TIRO FEDERAL DE SAN PEDRO</t>
  </si>
  <si>
    <t>EL RETIRO</t>
  </si>
  <si>
    <t>VICENTE LOPEZ</t>
  </si>
  <si>
    <t>VARELA JR</t>
  </si>
  <si>
    <t>CIUDAD DE CAMPANA</t>
  </si>
  <si>
    <t>ATLETICO CHASCOMUS</t>
  </si>
  <si>
    <t>OBRAS SANITARIAS</t>
  </si>
  <si>
    <t>MERCEDES</t>
  </si>
  <si>
    <t>ARSENAL ZARATE</t>
  </si>
  <si>
    <t>SAN JOSE</t>
  </si>
  <si>
    <t>LOS CEDROS</t>
  </si>
  <si>
    <t>VIRREYES</t>
  </si>
  <si>
    <t>BERISSO</t>
  </si>
  <si>
    <t>VICENTINOS</t>
  </si>
  <si>
    <t>SAN MIGUEL</t>
  </si>
  <si>
    <t>BERAZATEGUI</t>
  </si>
  <si>
    <t>LOS PINOS</t>
  </si>
  <si>
    <t>FLORESTA</t>
  </si>
  <si>
    <t>BEROMAMA</t>
  </si>
  <si>
    <t>ATLETICO SAN ANDRES</t>
  </si>
  <si>
    <t>ALMAFUERTE</t>
  </si>
  <si>
    <t>PORTEÑO</t>
  </si>
  <si>
    <t>EZEIZA</t>
  </si>
  <si>
    <t>DEFENSORES DE GLEW</t>
  </si>
  <si>
    <t>TIRO FEDERAL DE BADERO</t>
  </si>
  <si>
    <t>SOCIEDAD HEBRAICA</t>
  </si>
  <si>
    <t>LAS HERAS</t>
  </si>
  <si>
    <t>88</t>
  </si>
  <si>
    <t>Part. N°</t>
  </si>
  <si>
    <t>Zona</t>
  </si>
  <si>
    <t>Equipo</t>
  </si>
  <si>
    <t>Ptos.</t>
  </si>
  <si>
    <t>Cancha</t>
  </si>
  <si>
    <t>Horario</t>
  </si>
  <si>
    <t>REFEREE</t>
  </si>
  <si>
    <t>ATENCION</t>
  </si>
  <si>
    <t>CAMPEONATO</t>
  </si>
  <si>
    <t>CLASIFICACION</t>
  </si>
  <si>
    <t>ZONA</t>
  </si>
  <si>
    <t>CLASIFICADO 1°</t>
  </si>
  <si>
    <t>CLASIFICADO 2°</t>
  </si>
  <si>
    <t>Puntos</t>
  </si>
  <si>
    <t>Dif. Tantos</t>
  </si>
  <si>
    <t>Tantos</t>
  </si>
  <si>
    <t>Zona "5"</t>
  </si>
  <si>
    <t>TF</t>
  </si>
  <si>
    <t>TC</t>
  </si>
  <si>
    <t>Dif</t>
  </si>
  <si>
    <t>PUNTOS</t>
  </si>
  <si>
    <t>Zona "6"</t>
  </si>
  <si>
    <t>Zona "7"</t>
  </si>
  <si>
    <t>Zona "12"</t>
  </si>
  <si>
    <t>Zona "2"</t>
  </si>
  <si>
    <t>Zona "3"</t>
  </si>
  <si>
    <t>Zona "4"</t>
  </si>
  <si>
    <t>COLOCAR EN LA TABLA DE AL LADO</t>
  </si>
  <si>
    <t>LOS GANADORES DE CADA ZONA</t>
  </si>
  <si>
    <t>Zona "1"</t>
  </si>
  <si>
    <t>Zona "8"</t>
  </si>
  <si>
    <t>Zona "9"</t>
  </si>
  <si>
    <t>UNION DE RUGBY DE BUENOS AIRES - SEVEN DIVISION SUPERIOR - 2015</t>
  </si>
  <si>
    <t>Zona "10"</t>
  </si>
  <si>
    <t>Zona "11"</t>
  </si>
  <si>
    <t>SEDE 3: PUCARA</t>
  </si>
  <si>
    <t>Clasifican los 1° de cada zona a las finales</t>
  </si>
  <si>
    <t>Clasifican los 1° de cada zona</t>
  </si>
  <si>
    <t xml:space="preserve"> y los 2 mejores 2° a las finales</t>
  </si>
  <si>
    <t>ZONAS DE LAS FINALES</t>
  </si>
  <si>
    <t>ZONAS DEL DÍA SABADO - CLASIFICACION</t>
  </si>
  <si>
    <t>ENSENADA</t>
  </si>
  <si>
    <t xml:space="preserve">XX SEVEN a SIDE DE DIVISIÓN SUPERIOR 2015 - Sábado 24 de Octubre </t>
  </si>
  <si>
    <t>SEDE: MONTE GRANDE</t>
  </si>
  <si>
    <t>13.20</t>
  </si>
  <si>
    <t>SEDE: PUCARA</t>
  </si>
  <si>
    <t>SEDE: ALUMNI</t>
  </si>
  <si>
    <t>Zona Nueva</t>
  </si>
  <si>
    <t>Zona Ant.</t>
  </si>
  <si>
    <t>"A"-CLAS.</t>
  </si>
  <si>
    <t>GZ1</t>
  </si>
  <si>
    <t>2°M2°</t>
  </si>
  <si>
    <t>ZONA A</t>
  </si>
  <si>
    <t>ZONA B</t>
  </si>
  <si>
    <t>ZONA C</t>
  </si>
  <si>
    <t>"B"-CLAS.</t>
  </si>
  <si>
    <t>GZ2</t>
  </si>
  <si>
    <t>GZ10</t>
  </si>
  <si>
    <t>GZ3</t>
  </si>
  <si>
    <t>GZ4</t>
  </si>
  <si>
    <t>"A"-CAMP.</t>
  </si>
  <si>
    <t>GZ12</t>
  </si>
  <si>
    <t>GZ7</t>
  </si>
  <si>
    <t>GZ8</t>
  </si>
  <si>
    <t>GZ5</t>
  </si>
  <si>
    <t>GZ6</t>
  </si>
  <si>
    <t>"B"-CAMP.</t>
  </si>
  <si>
    <t>GZ11</t>
  </si>
  <si>
    <t>GZ9</t>
  </si>
  <si>
    <t>"C"-CLAS.</t>
  </si>
  <si>
    <t>M2°</t>
  </si>
  <si>
    <t>"D"-CLAS.</t>
  </si>
  <si>
    <t>"C"-CAMP.</t>
  </si>
  <si>
    <t>"D"-CAMP.</t>
  </si>
  <si>
    <t>2°m2°</t>
  </si>
  <si>
    <t>G10</t>
  </si>
  <si>
    <t>m2°</t>
  </si>
  <si>
    <t>SEMIFINALES</t>
  </si>
  <si>
    <t>GZ"A"</t>
  </si>
  <si>
    <t>GZ"D"</t>
  </si>
  <si>
    <t>GZ"B"</t>
  </si>
  <si>
    <t>GZ"C"</t>
  </si>
  <si>
    <t>FINALES</t>
  </si>
  <si>
    <t>GP"25"</t>
  </si>
  <si>
    <t>GP"26"</t>
  </si>
  <si>
    <t>GP"27"</t>
  </si>
  <si>
    <t>GP"28"</t>
  </si>
  <si>
    <t>Zona "A"</t>
  </si>
  <si>
    <t>Zona "B"</t>
  </si>
  <si>
    <t>Zona "C"</t>
  </si>
  <si>
    <t>Zona "D"</t>
  </si>
  <si>
    <t xml:space="preserve">   XX SEVEN a SIDE DE DIVISIÓN SUPERIOR 2015 - Domingo 1 de Noviembre </t>
  </si>
  <si>
    <t>SEDE FINALES: REGATAS BELLA VISTA</t>
  </si>
  <si>
    <t>COPA BRONCE</t>
  </si>
  <si>
    <t>COPA PLATA</t>
  </si>
  <si>
    <t>COPA ORO</t>
  </si>
  <si>
    <t>3°Z"A"</t>
  </si>
  <si>
    <t>3°Z"D"</t>
  </si>
  <si>
    <t>3°Z"C"</t>
  </si>
  <si>
    <t>2°Z"D"</t>
  </si>
  <si>
    <t>2°Z"C"</t>
  </si>
  <si>
    <t>3°Z"B"</t>
  </si>
  <si>
    <t>2°Z"A"</t>
  </si>
  <si>
    <t>2°Z"B"</t>
  </si>
  <si>
    <t>GP"29"</t>
  </si>
  <si>
    <t>GP"30"</t>
  </si>
  <si>
    <t>GP"31"</t>
  </si>
  <si>
    <t>GP"32"</t>
  </si>
  <si>
    <t>CHASCOMUS</t>
  </si>
  <si>
    <t>GEI</t>
  </si>
  <si>
    <t>ATL Y PROGRESO</t>
  </si>
  <si>
    <t>T.F. SAN PEDRO</t>
  </si>
  <si>
    <t>BCO HIPOTECARIO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</si>
</sst>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d/mmm/yy"/>
    <numFmt numFmtId="181" formatCode="h:mm\ \a\.m\./\p\.m\.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C0A]dddd\,\ dd&quot; de &quot;mmmm&quot; de &quot;yyyy"/>
    <numFmt numFmtId="187" formatCode="[$-F800]dddd\,\ mmmm\ dd\,\ yyyy"/>
    <numFmt numFmtId="188" formatCode="[$-C0A]dddd\,\ dd&quot; de &quot;mmmm&quot; de &quot;\y\y\y\y"/>
  </numFmts>
  <fonts count="7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48"/>
      <color indexed="10"/>
      <name val="Eras Bold ITC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1"/>
      <color indexed="62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1"/>
      <color rgb="FFFF0000"/>
      <name val="Arial"/>
      <family val="2"/>
    </font>
    <font>
      <b/>
      <sz val="11"/>
      <color theme="4" tint="-0.24997000396251678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rgb="FF000000"/>
      <name val="Arial"/>
      <family val="2"/>
    </font>
    <font>
      <b/>
      <sz val="11"/>
      <color theme="0"/>
      <name val="Arial"/>
      <family val="2"/>
    </font>
    <font>
      <b/>
      <sz val="16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11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>
        <color indexed="63"/>
      </bottom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medium"/>
    </border>
    <border>
      <left style="thin"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63"/>
      </right>
      <top style="medium"/>
      <bottom style="thin"/>
    </border>
    <border>
      <left style="medium"/>
      <right style="thin">
        <color indexed="63"/>
      </right>
      <top style="thin"/>
      <bottom style="thin"/>
    </border>
    <border>
      <left style="medium"/>
      <right style="thin">
        <color indexed="63"/>
      </right>
      <top style="thin"/>
      <bottom style="medium"/>
    </border>
    <border>
      <left style="medium"/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medium"/>
      <top style="thin"/>
      <bottom style="medium"/>
    </border>
    <border>
      <left style="thin">
        <color indexed="63"/>
      </left>
      <right style="medium"/>
      <top style="thin"/>
      <bottom style="thin"/>
    </border>
    <border>
      <left style="thin">
        <color indexed="63"/>
      </left>
      <right style="medium"/>
      <top>
        <color indexed="63"/>
      </top>
      <bottom style="thin"/>
    </border>
    <border>
      <left style="thin"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692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33" borderId="1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49" fontId="1" fillId="34" borderId="0" xfId="0" applyNumberFormat="1" applyFont="1" applyFill="1" applyAlignment="1">
      <alignment horizontal="center"/>
    </xf>
    <xf numFmtId="49" fontId="1" fillId="35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left"/>
    </xf>
    <xf numFmtId="0" fontId="1" fillId="0" borderId="11" xfId="0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12" fillId="0" borderId="10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5" fillId="33" borderId="17" xfId="0" applyFont="1" applyFill="1" applyBorder="1" applyAlignment="1">
      <alignment/>
    </xf>
    <xf numFmtId="49" fontId="5" fillId="33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hidden="1"/>
    </xf>
    <xf numFmtId="0" fontId="0" fillId="36" borderId="0" xfId="0" applyFill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6" fillId="36" borderId="20" xfId="0" applyFont="1" applyFill="1" applyBorder="1" applyAlignment="1">
      <alignment horizontal="center"/>
    </xf>
    <xf numFmtId="0" fontId="66" fillId="36" borderId="21" xfId="0" applyFont="1" applyFill="1" applyBorder="1" applyAlignment="1">
      <alignment horizontal="center"/>
    </xf>
    <xf numFmtId="0" fontId="66" fillId="36" borderId="22" xfId="0" applyFont="1" applyFill="1" applyBorder="1" applyAlignment="1">
      <alignment horizontal="center"/>
    </xf>
    <xf numFmtId="0" fontId="66" fillId="36" borderId="23" xfId="0" applyFont="1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66" fillId="0" borderId="22" xfId="0" applyFon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3" fillId="36" borderId="24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36" borderId="26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5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0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36" borderId="26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3" fillId="38" borderId="33" xfId="0" applyFont="1" applyFill="1" applyBorder="1" applyAlignment="1">
      <alignment horizontal="center"/>
    </xf>
    <xf numFmtId="0" fontId="3" fillId="39" borderId="33" xfId="0" applyFont="1" applyFill="1" applyBorder="1" applyAlignment="1">
      <alignment horizontal="center"/>
    </xf>
    <xf numFmtId="0" fontId="66" fillId="36" borderId="34" xfId="0" applyFont="1" applyFill="1" applyBorder="1" applyAlignment="1">
      <alignment horizontal="center"/>
    </xf>
    <xf numFmtId="0" fontId="66" fillId="36" borderId="35" xfId="0" applyFont="1" applyFill="1" applyBorder="1" applyAlignment="1">
      <alignment horizontal="center"/>
    </xf>
    <xf numFmtId="0" fontId="66" fillId="0" borderId="23" xfId="0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6" fillId="0" borderId="20" xfId="0" applyFont="1" applyFill="1" applyBorder="1" applyAlignment="1">
      <alignment horizontal="center"/>
    </xf>
    <xf numFmtId="0" fontId="66" fillId="0" borderId="2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66" fillId="0" borderId="37" xfId="0" applyFont="1" applyFill="1" applyBorder="1" applyAlignment="1">
      <alignment horizontal="center"/>
    </xf>
    <xf numFmtId="0" fontId="66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left"/>
    </xf>
    <xf numFmtId="0" fontId="3" fillId="37" borderId="36" xfId="0" applyFont="1" applyFill="1" applyBorder="1" applyAlignment="1">
      <alignment horizontal="center"/>
    </xf>
    <xf numFmtId="0" fontId="66" fillId="36" borderId="37" xfId="0" applyFont="1" applyFill="1" applyBorder="1" applyAlignment="1">
      <alignment horizontal="center"/>
    </xf>
    <xf numFmtId="0" fontId="66" fillId="36" borderId="38" xfId="0" applyFont="1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3" fillId="39" borderId="40" xfId="0" applyFont="1" applyFill="1" applyBorder="1" applyAlignment="1">
      <alignment horizontal="center"/>
    </xf>
    <xf numFmtId="0" fontId="66" fillId="36" borderId="41" xfId="0" applyFont="1" applyFill="1" applyBorder="1" applyAlignment="1">
      <alignment horizontal="center"/>
    </xf>
    <xf numFmtId="0" fontId="66" fillId="36" borderId="42" xfId="0" applyFont="1" applyFill="1" applyBorder="1" applyAlignment="1">
      <alignment horizontal="center"/>
    </xf>
    <xf numFmtId="49" fontId="1" fillId="40" borderId="40" xfId="0" applyNumberFormat="1" applyFont="1" applyFill="1" applyBorder="1" applyAlignment="1">
      <alignment horizontal="center"/>
    </xf>
    <xf numFmtId="0" fontId="1" fillId="40" borderId="43" xfId="0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left"/>
    </xf>
    <xf numFmtId="49" fontId="1" fillId="0" borderId="46" xfId="0" applyNumberFormat="1" applyFont="1" applyBorder="1" applyAlignment="1">
      <alignment horizontal="center"/>
    </xf>
    <xf numFmtId="0" fontId="1" fillId="0" borderId="47" xfId="0" applyFont="1" applyFill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Fill="1" applyBorder="1" applyAlignment="1">
      <alignment/>
    </xf>
    <xf numFmtId="49" fontId="1" fillId="0" borderId="49" xfId="0" applyNumberFormat="1" applyFont="1" applyBorder="1" applyAlignment="1">
      <alignment horizontal="center"/>
    </xf>
    <xf numFmtId="0" fontId="1" fillId="0" borderId="50" xfId="0" applyFont="1" applyFill="1" applyBorder="1" applyAlignment="1">
      <alignment/>
    </xf>
    <xf numFmtId="49" fontId="1" fillId="0" borderId="44" xfId="0" applyNumberFormat="1" applyFont="1" applyBorder="1" applyAlignment="1">
      <alignment horizontal="center"/>
    </xf>
    <xf numFmtId="0" fontId="1" fillId="0" borderId="51" xfId="0" applyFont="1" applyFill="1" applyBorder="1" applyAlignment="1">
      <alignment/>
    </xf>
    <xf numFmtId="49" fontId="1" fillId="0" borderId="52" xfId="0" applyNumberFormat="1" applyFont="1" applyBorder="1" applyAlignment="1">
      <alignment horizontal="center"/>
    </xf>
    <xf numFmtId="0" fontId="67" fillId="0" borderId="45" xfId="0" applyFont="1" applyFill="1" applyBorder="1" applyAlignment="1">
      <alignment/>
    </xf>
    <xf numFmtId="49" fontId="1" fillId="0" borderId="53" xfId="0" applyNumberFormat="1" applyFont="1" applyBorder="1" applyAlignment="1">
      <alignment horizontal="center"/>
    </xf>
    <xf numFmtId="0" fontId="67" fillId="0" borderId="47" xfId="0" applyFont="1" applyFill="1" applyBorder="1" applyAlignment="1">
      <alignment/>
    </xf>
    <xf numFmtId="49" fontId="1" fillId="0" borderId="54" xfId="0" applyNumberFormat="1" applyFont="1" applyBorder="1" applyAlignment="1">
      <alignment horizontal="center"/>
    </xf>
    <xf numFmtId="0" fontId="67" fillId="0" borderId="50" xfId="0" applyFont="1" applyFill="1" applyBorder="1" applyAlignment="1">
      <alignment/>
    </xf>
    <xf numFmtId="49" fontId="1" fillId="0" borderId="55" xfId="0" applyNumberFormat="1" applyFont="1" applyBorder="1" applyAlignment="1">
      <alignment horizontal="center"/>
    </xf>
    <xf numFmtId="0" fontId="1" fillId="0" borderId="56" xfId="0" applyFont="1" applyFill="1" applyBorder="1" applyAlignment="1">
      <alignment/>
    </xf>
    <xf numFmtId="0" fontId="1" fillId="33" borderId="40" xfId="0" applyFont="1" applyFill="1" applyBorder="1" applyAlignment="1" applyProtection="1">
      <alignment horizontal="center"/>
      <protection hidden="1"/>
    </xf>
    <xf numFmtId="0" fontId="1" fillId="33" borderId="33" xfId="0" applyFont="1" applyFill="1" applyBorder="1" applyAlignment="1" applyProtection="1">
      <alignment horizontal="center"/>
      <protection hidden="1"/>
    </xf>
    <xf numFmtId="0" fontId="1" fillId="33" borderId="43" xfId="0" applyFont="1" applyFill="1" applyBorder="1" applyAlignment="1" applyProtection="1">
      <alignment horizontal="center"/>
      <protection hidden="1"/>
    </xf>
    <xf numFmtId="0" fontId="1" fillId="0" borderId="44" xfId="0" applyFont="1" applyFill="1" applyBorder="1" applyAlignment="1" applyProtection="1">
      <alignment horizontal="center"/>
      <protection hidden="1"/>
    </xf>
    <xf numFmtId="0" fontId="1" fillId="0" borderId="17" xfId="0" applyFont="1" applyFill="1" applyBorder="1" applyAlignment="1" applyProtection="1">
      <alignment horizontal="center"/>
      <protection hidden="1"/>
    </xf>
    <xf numFmtId="0" fontId="1" fillId="0" borderId="45" xfId="0" applyFont="1" applyFill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1" fillId="0" borderId="49" xfId="0" applyFont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/>
      <protection hidden="1"/>
    </xf>
    <xf numFmtId="0" fontId="1" fillId="0" borderId="50" xfId="0" applyFont="1" applyBorder="1" applyAlignment="1" applyProtection="1">
      <alignment horizontal="center"/>
      <protection hidden="1"/>
    </xf>
    <xf numFmtId="0" fontId="1" fillId="0" borderId="57" xfId="0" applyFont="1" applyFill="1" applyBorder="1" applyAlignment="1" applyProtection="1">
      <alignment horizontal="center"/>
      <protection hidden="1"/>
    </xf>
    <xf numFmtId="0" fontId="1" fillId="0" borderId="5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left"/>
    </xf>
    <xf numFmtId="0" fontId="9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>
      <alignment/>
    </xf>
    <xf numFmtId="0" fontId="68" fillId="0" borderId="51" xfId="0" applyFont="1" applyFill="1" applyBorder="1" applyAlignment="1">
      <alignment/>
    </xf>
    <xf numFmtId="0" fontId="68" fillId="0" borderId="47" xfId="0" applyFont="1" applyFill="1" applyBorder="1" applyAlignment="1">
      <alignment/>
    </xf>
    <xf numFmtId="0" fontId="1" fillId="41" borderId="47" xfId="0" applyFont="1" applyFill="1" applyBorder="1" applyAlignment="1">
      <alignment/>
    </xf>
    <xf numFmtId="0" fontId="1" fillId="41" borderId="50" xfId="0" applyFont="1" applyFill="1" applyBorder="1" applyAlignment="1">
      <alignment/>
    </xf>
    <xf numFmtId="49" fontId="1" fillId="41" borderId="53" xfId="0" applyNumberFormat="1" applyFont="1" applyFill="1" applyBorder="1" applyAlignment="1">
      <alignment horizontal="center"/>
    </xf>
    <xf numFmtId="49" fontId="1" fillId="41" borderId="55" xfId="0" applyNumberFormat="1" applyFont="1" applyFill="1" applyBorder="1" applyAlignment="1">
      <alignment horizontal="center"/>
    </xf>
    <xf numFmtId="0" fontId="1" fillId="42" borderId="25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43" borderId="25" xfId="0" applyFont="1" applyFill="1" applyBorder="1" applyAlignment="1">
      <alignment horizontal="center"/>
    </xf>
    <xf numFmtId="0" fontId="1" fillId="43" borderId="19" xfId="0" applyFont="1" applyFill="1" applyBorder="1" applyAlignment="1">
      <alignment horizontal="center"/>
    </xf>
    <xf numFmtId="49" fontId="0" fillId="0" borderId="0" xfId="53" applyNumberFormat="1" applyAlignment="1">
      <alignment horizontal="center"/>
      <protection/>
    </xf>
    <xf numFmtId="0" fontId="0" fillId="0" borderId="0" xfId="53" applyAlignment="1">
      <alignment horizontal="center"/>
      <protection/>
    </xf>
    <xf numFmtId="0" fontId="0" fillId="0" borderId="0" xfId="53" applyAlignment="1">
      <alignment horizontal="left"/>
      <protection/>
    </xf>
    <xf numFmtId="20" fontId="0" fillId="0" borderId="0" xfId="53" applyNumberFormat="1" applyAlignment="1">
      <alignment horizontal="center"/>
      <protection/>
    </xf>
    <xf numFmtId="0" fontId="0" fillId="0" borderId="0" xfId="53">
      <alignment/>
      <protection/>
    </xf>
    <xf numFmtId="0" fontId="19" fillId="0" borderId="0" xfId="53" applyFont="1" applyAlignment="1">
      <alignment horizontal="left"/>
      <protection/>
    </xf>
    <xf numFmtId="0" fontId="0" fillId="0" borderId="0" xfId="53" applyFont="1" applyAlignment="1">
      <alignment horizontal="left"/>
      <protection/>
    </xf>
    <xf numFmtId="49" fontId="2" fillId="0" borderId="0" xfId="53" applyNumberFormat="1" applyFont="1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left"/>
      <protection/>
    </xf>
    <xf numFmtId="0" fontId="17" fillId="0" borderId="0" xfId="53" applyFont="1" applyBorder="1" applyAlignment="1">
      <alignment horizontal="center"/>
      <protection/>
    </xf>
    <xf numFmtId="20" fontId="2" fillId="0" borderId="0" xfId="53" applyNumberFormat="1" applyFont="1" applyBorder="1" applyAlignment="1">
      <alignment horizontal="center"/>
      <protection/>
    </xf>
    <xf numFmtId="20" fontId="17" fillId="0" borderId="0" xfId="53" applyNumberFormat="1" applyFont="1" applyBorder="1" applyAlignment="1">
      <alignment horizontal="center"/>
      <protection/>
    </xf>
    <xf numFmtId="49" fontId="1" fillId="0" borderId="0" xfId="53" applyNumberFormat="1" applyFont="1" applyBorder="1" applyAlignment="1">
      <alignment horizontal="center"/>
      <protection/>
    </xf>
    <xf numFmtId="49" fontId="17" fillId="35" borderId="0" xfId="53" applyNumberFormat="1" applyFont="1" applyFill="1" applyAlignment="1">
      <alignment horizontal="center"/>
      <protection/>
    </xf>
    <xf numFmtId="0" fontId="69" fillId="0" borderId="0" xfId="53" applyFont="1" applyAlignment="1">
      <alignment horizontal="left"/>
      <protection/>
    </xf>
    <xf numFmtId="49" fontId="17" fillId="44" borderId="0" xfId="53" applyNumberFormat="1" applyFont="1" applyFill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16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20" fontId="1" fillId="0" borderId="0" xfId="53" applyNumberFormat="1" applyFont="1" applyBorder="1" applyAlignment="1">
      <alignment horizontal="center"/>
      <protection/>
    </xf>
    <xf numFmtId="0" fontId="14" fillId="0" borderId="0" xfId="53" applyFont="1" applyAlignment="1">
      <alignment horizontal="center"/>
      <protection/>
    </xf>
    <xf numFmtId="0" fontId="20" fillId="0" borderId="0" xfId="53" applyFont="1">
      <alignment/>
      <protection/>
    </xf>
    <xf numFmtId="0" fontId="2" fillId="0" borderId="19" xfId="53" applyFont="1" applyBorder="1" applyAlignment="1">
      <alignment horizontal="center" vertical="center"/>
      <protection/>
    </xf>
    <xf numFmtId="0" fontId="20" fillId="0" borderId="0" xfId="53" applyFont="1" applyBorder="1">
      <alignment/>
      <protection/>
    </xf>
    <xf numFmtId="0" fontId="20" fillId="0" borderId="0" xfId="53" applyFont="1" applyBorder="1" applyAlignment="1" applyProtection="1">
      <alignment horizontal="left" vertical="center"/>
      <protection locked="0"/>
    </xf>
    <xf numFmtId="0" fontId="2" fillId="33" borderId="33" xfId="53" applyFont="1" applyFill="1" applyBorder="1" applyAlignment="1" applyProtection="1">
      <alignment horizontal="center"/>
      <protection hidden="1"/>
    </xf>
    <xf numFmtId="0" fontId="2" fillId="33" borderId="43" xfId="53" applyFont="1" applyFill="1" applyBorder="1" applyAlignment="1" applyProtection="1">
      <alignment horizontal="center"/>
      <protection hidden="1"/>
    </xf>
    <xf numFmtId="0" fontId="2" fillId="45" borderId="44" xfId="53" applyFont="1" applyFill="1" applyBorder="1" applyAlignment="1" applyProtection="1">
      <alignment horizontal="center"/>
      <protection hidden="1"/>
    </xf>
    <xf numFmtId="0" fontId="2" fillId="45" borderId="17" xfId="53" applyFont="1" applyFill="1" applyBorder="1" applyAlignment="1" applyProtection="1">
      <alignment horizontal="center"/>
      <protection hidden="1"/>
    </xf>
    <xf numFmtId="0" fontId="2" fillId="46" borderId="10" xfId="53" applyFont="1" applyFill="1" applyBorder="1" applyAlignment="1" applyProtection="1">
      <alignment horizontal="center"/>
      <protection hidden="1"/>
    </xf>
    <xf numFmtId="0" fontId="2" fillId="46" borderId="17" xfId="53" applyFont="1" applyFill="1" applyBorder="1" applyAlignment="1" applyProtection="1">
      <alignment horizontal="center"/>
      <protection hidden="1"/>
    </xf>
    <xf numFmtId="0" fontId="70" fillId="0" borderId="45" xfId="53" applyFont="1" applyFill="1" applyBorder="1" applyAlignment="1" applyProtection="1">
      <alignment horizontal="center"/>
      <protection hidden="1"/>
    </xf>
    <xf numFmtId="0" fontId="2" fillId="46" borderId="46" xfId="53" applyFont="1" applyFill="1" applyBorder="1" applyAlignment="1" applyProtection="1">
      <alignment horizontal="center"/>
      <protection hidden="1"/>
    </xf>
    <xf numFmtId="0" fontId="2" fillId="45" borderId="10" xfId="53" applyFont="1" applyFill="1" applyBorder="1" applyAlignment="1" applyProtection="1">
      <alignment horizontal="center"/>
      <protection hidden="1"/>
    </xf>
    <xf numFmtId="0" fontId="70" fillId="47" borderId="47" xfId="53" applyFont="1" applyFill="1" applyBorder="1" applyAlignment="1" applyProtection="1">
      <alignment horizontal="center"/>
      <protection hidden="1"/>
    </xf>
    <xf numFmtId="0" fontId="70" fillId="0" borderId="47" xfId="53" applyFont="1" applyFill="1" applyBorder="1" applyAlignment="1" applyProtection="1">
      <alignment horizontal="center"/>
      <protection hidden="1"/>
    </xf>
    <xf numFmtId="0" fontId="2" fillId="46" borderId="49" xfId="53" applyFont="1" applyFill="1" applyBorder="1" applyAlignment="1" applyProtection="1">
      <alignment horizontal="center"/>
      <protection hidden="1"/>
    </xf>
    <xf numFmtId="0" fontId="2" fillId="46" borderId="57" xfId="53" applyFont="1" applyFill="1" applyBorder="1" applyAlignment="1" applyProtection="1">
      <alignment horizontal="center"/>
      <protection hidden="1"/>
    </xf>
    <xf numFmtId="0" fontId="2" fillId="45" borderId="57" xfId="53" applyFont="1" applyFill="1" applyBorder="1" applyAlignment="1" applyProtection="1">
      <alignment horizontal="center"/>
      <protection hidden="1"/>
    </xf>
    <xf numFmtId="0" fontId="70" fillId="0" borderId="50" xfId="53" applyFont="1" applyFill="1" applyBorder="1" applyAlignment="1" applyProtection="1">
      <alignment horizontal="center"/>
      <protection hidden="1"/>
    </xf>
    <xf numFmtId="0" fontId="20" fillId="48" borderId="0" xfId="53" applyFont="1" applyFill="1">
      <alignment/>
      <protection/>
    </xf>
    <xf numFmtId="0" fontId="0" fillId="48" borderId="0" xfId="53" applyFill="1">
      <alignment/>
      <protection/>
    </xf>
    <xf numFmtId="0" fontId="69" fillId="0" borderId="25" xfId="53" applyNumberFormat="1" applyFont="1" applyBorder="1" applyAlignment="1" applyProtection="1">
      <alignment horizontal="center" vertical="center"/>
      <protection locked="0"/>
    </xf>
    <xf numFmtId="0" fontId="69" fillId="0" borderId="26" xfId="53" applyNumberFormat="1" applyFont="1" applyFill="1" applyBorder="1" applyAlignment="1" applyProtection="1">
      <alignment horizontal="center" vertical="center"/>
      <protection locked="0"/>
    </xf>
    <xf numFmtId="0" fontId="69" fillId="0" borderId="26" xfId="53" applyNumberFormat="1" applyFont="1" applyBorder="1" applyAlignment="1" applyProtection="1">
      <alignment horizontal="center" vertical="center"/>
      <protection locked="0"/>
    </xf>
    <xf numFmtId="0" fontId="69" fillId="0" borderId="29" xfId="53" applyNumberFormat="1" applyFont="1" applyBorder="1" applyAlignment="1" applyProtection="1">
      <alignment horizontal="center" vertical="center"/>
      <protection locked="0"/>
    </xf>
    <xf numFmtId="0" fontId="69" fillId="0" borderId="29" xfId="53" applyNumberFormat="1" applyFont="1" applyFill="1" applyBorder="1" applyAlignment="1" applyProtection="1">
      <alignment horizontal="center" vertical="center"/>
      <protection locked="0"/>
    </xf>
    <xf numFmtId="0" fontId="1" fillId="49" borderId="58" xfId="53" applyFont="1" applyFill="1" applyBorder="1" applyAlignment="1">
      <alignment horizontal="center" vertical="center"/>
      <protection/>
    </xf>
    <xf numFmtId="0" fontId="2" fillId="0" borderId="44" xfId="53" applyFont="1" applyBorder="1" applyAlignment="1">
      <alignment horizontal="center" vertical="center"/>
      <protection/>
    </xf>
    <xf numFmtId="0" fontId="2" fillId="0" borderId="18" xfId="53" applyFont="1" applyBorder="1" applyAlignment="1">
      <alignment vertical="center"/>
      <protection/>
    </xf>
    <xf numFmtId="0" fontId="2" fillId="0" borderId="59" xfId="53" applyFont="1" applyBorder="1" applyAlignment="1">
      <alignment vertical="center"/>
      <protection/>
    </xf>
    <xf numFmtId="0" fontId="69" fillId="0" borderId="52" xfId="53" applyFont="1" applyBorder="1" applyAlignment="1">
      <alignment horizontal="center" vertical="center"/>
      <protection/>
    </xf>
    <xf numFmtId="0" fontId="69" fillId="0" borderId="52" xfId="53" applyFont="1" applyBorder="1" applyAlignment="1">
      <alignment vertical="center"/>
      <protection/>
    </xf>
    <xf numFmtId="0" fontId="69" fillId="0" borderId="59" xfId="53" applyFont="1" applyBorder="1" applyAlignment="1">
      <alignment vertical="center"/>
      <protection/>
    </xf>
    <xf numFmtId="0" fontId="69" fillId="0" borderId="44" xfId="53" applyFont="1" applyBorder="1" applyAlignment="1">
      <alignment horizontal="center" vertical="center"/>
      <protection/>
    </xf>
    <xf numFmtId="0" fontId="69" fillId="0" borderId="60" xfId="53" applyFont="1" applyBorder="1" applyAlignment="1">
      <alignment vertical="center"/>
      <protection/>
    </xf>
    <xf numFmtId="0" fontId="69" fillId="0" borderId="37" xfId="53" applyFont="1" applyBorder="1" applyAlignment="1">
      <alignment vertical="center"/>
      <protection/>
    </xf>
    <xf numFmtId="0" fontId="69" fillId="0" borderId="20" xfId="53" applyFont="1" applyBorder="1" applyAlignment="1">
      <alignment horizontal="center" vertical="center"/>
      <protection/>
    </xf>
    <xf numFmtId="0" fontId="69" fillId="0" borderId="61" xfId="53" applyFont="1" applyBorder="1" applyAlignment="1">
      <alignment horizontal="center" vertical="center"/>
      <protection/>
    </xf>
    <xf numFmtId="0" fontId="2" fillId="0" borderId="46" xfId="53" applyFont="1" applyBorder="1" applyAlignment="1">
      <alignment horizontal="center" vertical="center"/>
      <protection/>
    </xf>
    <xf numFmtId="0" fontId="2" fillId="0" borderId="62" xfId="53" applyFont="1" applyBorder="1" applyAlignment="1">
      <alignment vertical="center"/>
      <protection/>
    </xf>
    <xf numFmtId="0" fontId="2" fillId="0" borderId="63" xfId="53" applyFont="1" applyBorder="1" applyAlignment="1">
      <alignment vertical="center"/>
      <protection/>
    </xf>
    <xf numFmtId="0" fontId="69" fillId="0" borderId="53" xfId="53" applyFont="1" applyBorder="1" applyAlignment="1">
      <alignment horizontal="center" vertical="center"/>
      <protection/>
    </xf>
    <xf numFmtId="0" fontId="69" fillId="0" borderId="53" xfId="53" applyFont="1" applyBorder="1" applyAlignment="1">
      <alignment vertical="center"/>
      <protection/>
    </xf>
    <xf numFmtId="0" fontId="69" fillId="0" borderId="63" xfId="53" applyFont="1" applyBorder="1" applyAlignment="1">
      <alignment vertical="center"/>
      <protection/>
    </xf>
    <xf numFmtId="0" fontId="69" fillId="0" borderId="46" xfId="53" applyFont="1" applyBorder="1" applyAlignment="1">
      <alignment horizontal="center" vertical="center"/>
      <protection/>
    </xf>
    <xf numFmtId="0" fontId="69" fillId="0" borderId="64" xfId="53" applyFont="1" applyBorder="1" applyAlignment="1">
      <alignment vertical="center"/>
      <protection/>
    </xf>
    <xf numFmtId="0" fontId="69" fillId="0" borderId="38" xfId="53" applyFont="1" applyBorder="1" applyAlignment="1">
      <alignment vertical="center"/>
      <protection/>
    </xf>
    <xf numFmtId="0" fontId="69" fillId="0" borderId="22" xfId="53" applyFont="1" applyBorder="1" applyAlignment="1">
      <alignment horizontal="center" vertical="center"/>
      <protection/>
    </xf>
    <xf numFmtId="0" fontId="69" fillId="0" borderId="65" xfId="53" applyFont="1" applyBorder="1" applyAlignment="1">
      <alignment horizontal="center" vertical="center"/>
      <protection/>
    </xf>
    <xf numFmtId="0" fontId="1" fillId="42" borderId="19" xfId="0" applyFont="1" applyFill="1" applyBorder="1" applyAlignment="1">
      <alignment horizontal="center"/>
    </xf>
    <xf numFmtId="49" fontId="67" fillId="36" borderId="53" xfId="0" applyNumberFormat="1" applyFont="1" applyFill="1" applyBorder="1" applyAlignment="1">
      <alignment horizontal="center"/>
    </xf>
    <xf numFmtId="0" fontId="67" fillId="36" borderId="47" xfId="0" applyFont="1" applyFill="1" applyBorder="1" applyAlignment="1">
      <alignment/>
    </xf>
    <xf numFmtId="0" fontId="66" fillId="0" borderId="25" xfId="53" applyNumberFormat="1" applyFont="1" applyBorder="1" applyAlignment="1" applyProtection="1">
      <alignment horizontal="center" vertical="center"/>
      <protection locked="0"/>
    </xf>
    <xf numFmtId="0" fontId="66" fillId="0" borderId="26" xfId="53" applyNumberFormat="1" applyFont="1" applyBorder="1" applyAlignment="1" applyProtection="1">
      <alignment horizontal="center" vertical="center"/>
      <protection locked="0"/>
    </xf>
    <xf numFmtId="0" fontId="66" fillId="0" borderId="26" xfId="53" applyNumberFormat="1" applyFont="1" applyFill="1" applyBorder="1" applyAlignment="1" applyProtection="1">
      <alignment horizontal="center" vertical="center"/>
      <protection locked="0"/>
    </xf>
    <xf numFmtId="0" fontId="66" fillId="0" borderId="29" xfId="53" applyNumberFormat="1" applyFont="1" applyFill="1" applyBorder="1" applyAlignment="1" applyProtection="1">
      <alignment horizontal="center" vertical="center"/>
      <protection locked="0"/>
    </xf>
    <xf numFmtId="0" fontId="66" fillId="0" borderId="29" xfId="53" applyNumberFormat="1" applyFont="1" applyBorder="1" applyAlignment="1" applyProtection="1">
      <alignment horizontal="center" vertical="center"/>
      <protection locked="0"/>
    </xf>
    <xf numFmtId="0" fontId="1" fillId="50" borderId="66" xfId="53" applyFont="1" applyFill="1" applyBorder="1" applyAlignment="1">
      <alignment horizontal="center" vertical="center"/>
      <protection/>
    </xf>
    <xf numFmtId="0" fontId="1" fillId="50" borderId="58" xfId="53" applyFont="1" applyFill="1" applyBorder="1" applyAlignment="1">
      <alignment horizontal="center" vertical="center"/>
      <protection/>
    </xf>
    <xf numFmtId="0" fontId="1" fillId="50" borderId="67" xfId="53" applyFont="1" applyFill="1" applyBorder="1" applyAlignment="1">
      <alignment horizontal="center" vertical="center"/>
      <protection/>
    </xf>
    <xf numFmtId="0" fontId="1" fillId="50" borderId="68" xfId="53" applyFont="1" applyFill="1" applyBorder="1" applyAlignment="1">
      <alignment horizontal="center" vertical="center"/>
      <protection/>
    </xf>
    <xf numFmtId="0" fontId="66" fillId="0" borderId="69" xfId="53" applyNumberFormat="1" applyFont="1" applyBorder="1" applyAlignment="1" applyProtection="1">
      <alignment horizontal="center" vertical="center"/>
      <protection locked="0"/>
    </xf>
    <xf numFmtId="0" fontId="66" fillId="0" borderId="25" xfId="53" applyNumberFormat="1" applyFont="1" applyFill="1" applyBorder="1" applyAlignment="1" applyProtection="1">
      <alignment horizontal="center" vertical="center"/>
      <protection locked="0"/>
    </xf>
    <xf numFmtId="0" fontId="69" fillId="51" borderId="53" xfId="53" applyFont="1" applyFill="1" applyBorder="1" applyAlignment="1">
      <alignment horizontal="center" vertical="center"/>
      <protection/>
    </xf>
    <xf numFmtId="0" fontId="69" fillId="51" borderId="53" xfId="53" applyFont="1" applyFill="1" applyBorder="1" applyAlignment="1">
      <alignment vertical="center"/>
      <protection/>
    </xf>
    <xf numFmtId="0" fontId="69" fillId="51" borderId="63" xfId="53" applyFont="1" applyFill="1" applyBorder="1" applyAlignment="1">
      <alignment vertical="center"/>
      <protection/>
    </xf>
    <xf numFmtId="0" fontId="69" fillId="51" borderId="46" xfId="53" applyFont="1" applyFill="1" applyBorder="1" applyAlignment="1">
      <alignment horizontal="center" vertical="center"/>
      <protection/>
    </xf>
    <xf numFmtId="0" fontId="69" fillId="51" borderId="64" xfId="53" applyFont="1" applyFill="1" applyBorder="1" applyAlignment="1">
      <alignment vertical="center"/>
      <protection/>
    </xf>
    <xf numFmtId="0" fontId="69" fillId="51" borderId="38" xfId="53" applyFont="1" applyFill="1" applyBorder="1" applyAlignment="1">
      <alignment vertical="center"/>
      <protection/>
    </xf>
    <xf numFmtId="0" fontId="69" fillId="51" borderId="22" xfId="53" applyFont="1" applyFill="1" applyBorder="1" applyAlignment="1">
      <alignment horizontal="center" vertical="center"/>
      <protection/>
    </xf>
    <xf numFmtId="0" fontId="69" fillId="51" borderId="65" xfId="53" applyFont="1" applyFill="1" applyBorder="1" applyAlignment="1">
      <alignment horizontal="center" vertical="center"/>
      <protection/>
    </xf>
    <xf numFmtId="49" fontId="2" fillId="33" borderId="44" xfId="53" applyNumberFormat="1" applyFont="1" applyFill="1" applyBorder="1" applyAlignment="1">
      <alignment horizontal="center"/>
      <protection/>
    </xf>
    <xf numFmtId="0" fontId="2" fillId="33" borderId="17" xfId="53" applyFont="1" applyFill="1" applyBorder="1" applyAlignment="1">
      <alignment horizontal="center"/>
      <protection/>
    </xf>
    <xf numFmtId="20" fontId="2" fillId="33" borderId="45" xfId="53" applyNumberFormat="1" applyFont="1" applyFill="1" applyBorder="1" applyAlignment="1">
      <alignment horizontal="center"/>
      <protection/>
    </xf>
    <xf numFmtId="49" fontId="3" fillId="47" borderId="46" xfId="53" applyNumberFormat="1" applyFont="1" applyFill="1" applyBorder="1" applyAlignment="1">
      <alignment horizontal="center" vertical="center"/>
      <protection/>
    </xf>
    <xf numFmtId="0" fontId="16" fillId="47" borderId="10" xfId="53" applyFont="1" applyFill="1" applyBorder="1" applyAlignment="1">
      <alignment horizontal="center" vertical="center"/>
      <protection/>
    </xf>
    <xf numFmtId="0" fontId="16" fillId="47" borderId="10" xfId="53" applyFont="1" applyFill="1" applyBorder="1" applyAlignment="1">
      <alignment horizontal="left" vertical="center"/>
      <protection/>
    </xf>
    <xf numFmtId="0" fontId="66" fillId="47" borderId="10" xfId="53" applyFont="1" applyFill="1" applyBorder="1" applyAlignment="1">
      <alignment horizontal="center" vertical="center"/>
      <protection/>
    </xf>
    <xf numFmtId="0" fontId="16" fillId="0" borderId="10" xfId="53" applyFont="1" applyFill="1" applyBorder="1" applyAlignment="1">
      <alignment horizontal="center" vertical="center"/>
      <protection/>
    </xf>
    <xf numFmtId="20" fontId="16" fillId="0" borderId="47" xfId="53" applyNumberFormat="1" applyFont="1" applyFill="1" applyBorder="1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0" fontId="2" fillId="52" borderId="40" xfId="0" applyFont="1" applyFill="1" applyBorder="1" applyAlignment="1">
      <alignment horizontal="center"/>
    </xf>
    <xf numFmtId="0" fontId="2" fillId="52" borderId="43" xfId="0" applyFont="1" applyFill="1" applyBorder="1" applyAlignment="1">
      <alignment horizontal="center"/>
    </xf>
    <xf numFmtId="0" fontId="2" fillId="36" borderId="70" xfId="0" applyFont="1" applyFill="1" applyBorder="1" applyAlignment="1">
      <alignment horizontal="center"/>
    </xf>
    <xf numFmtId="0" fontId="2" fillId="36" borderId="51" xfId="0" applyFont="1" applyFill="1" applyBorder="1" applyAlignment="1">
      <alignment horizontal="center"/>
    </xf>
    <xf numFmtId="0" fontId="3" fillId="47" borderId="10" xfId="53" applyFont="1" applyFill="1" applyBorder="1" applyAlignment="1">
      <alignment horizontal="center" vertical="center"/>
      <protection/>
    </xf>
    <xf numFmtId="0" fontId="71" fillId="47" borderId="10" xfId="53" applyFont="1" applyFill="1" applyBorder="1" applyAlignment="1">
      <alignment horizontal="center" vertical="center"/>
      <protection/>
    </xf>
    <xf numFmtId="0" fontId="3" fillId="47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20" fontId="3" fillId="0" borderId="47" xfId="53" applyNumberFormat="1" applyFont="1" applyFill="1" applyBorder="1" applyAlignment="1">
      <alignment horizontal="center" vertical="center"/>
      <protection/>
    </xf>
    <xf numFmtId="0" fontId="2" fillId="36" borderId="46" xfId="0" applyFont="1" applyFill="1" applyBorder="1" applyAlignment="1">
      <alignment horizontal="center"/>
    </xf>
    <xf numFmtId="0" fontId="2" fillId="36" borderId="47" xfId="0" applyFont="1" applyFill="1" applyBorder="1" applyAlignment="1">
      <alignment horizontal="center"/>
    </xf>
    <xf numFmtId="0" fontId="0" fillId="0" borderId="0" xfId="53" applyFont="1" applyAlignment="1">
      <alignment vertical="center"/>
      <protection/>
    </xf>
    <xf numFmtId="0" fontId="2" fillId="36" borderId="49" xfId="0" applyFont="1" applyFill="1" applyBorder="1" applyAlignment="1">
      <alignment horizontal="center"/>
    </xf>
    <xf numFmtId="0" fontId="2" fillId="36" borderId="50" xfId="0" applyFont="1" applyFill="1" applyBorder="1" applyAlignment="1">
      <alignment horizontal="center"/>
    </xf>
    <xf numFmtId="0" fontId="3" fillId="47" borderId="71" xfId="53" applyFont="1" applyFill="1" applyBorder="1" applyAlignment="1">
      <alignment horizontal="left" vertical="center"/>
      <protection/>
    </xf>
    <xf numFmtId="0" fontId="71" fillId="47" borderId="71" xfId="53" applyFont="1" applyFill="1" applyBorder="1" applyAlignment="1">
      <alignment horizontal="center" vertical="center"/>
      <protection/>
    </xf>
    <xf numFmtId="0" fontId="3" fillId="0" borderId="71" xfId="53" applyFont="1" applyFill="1" applyBorder="1" applyAlignment="1">
      <alignment horizontal="center" vertical="center"/>
      <protection/>
    </xf>
    <xf numFmtId="20" fontId="3" fillId="0" borderId="56" xfId="53" applyNumberFormat="1" applyFont="1" applyFill="1" applyBorder="1" applyAlignment="1">
      <alignment horizontal="center" vertical="center"/>
      <protection/>
    </xf>
    <xf numFmtId="49" fontId="3" fillId="47" borderId="49" xfId="53" applyNumberFormat="1" applyFont="1" applyFill="1" applyBorder="1" applyAlignment="1">
      <alignment horizontal="center" vertical="center"/>
      <protection/>
    </xf>
    <xf numFmtId="0" fontId="3" fillId="47" borderId="57" xfId="53" applyFont="1" applyFill="1" applyBorder="1" applyAlignment="1">
      <alignment horizontal="center" vertical="center"/>
      <protection/>
    </xf>
    <xf numFmtId="0" fontId="71" fillId="47" borderId="57" xfId="53" applyFont="1" applyFill="1" applyBorder="1" applyAlignment="1">
      <alignment horizontal="center" vertical="center"/>
      <protection/>
    </xf>
    <xf numFmtId="0" fontId="3" fillId="47" borderId="57" xfId="53" applyFont="1" applyFill="1" applyBorder="1" applyAlignment="1">
      <alignment horizontal="left" vertical="center"/>
      <protection/>
    </xf>
    <xf numFmtId="0" fontId="3" fillId="0" borderId="57" xfId="53" applyFont="1" applyFill="1" applyBorder="1" applyAlignment="1">
      <alignment horizontal="center" vertical="center"/>
      <protection/>
    </xf>
    <xf numFmtId="20" fontId="3" fillId="0" borderId="50" xfId="53" applyNumberFormat="1" applyFont="1" applyFill="1" applyBorder="1" applyAlignment="1">
      <alignment horizontal="center" vertical="center"/>
      <protection/>
    </xf>
    <xf numFmtId="0" fontId="69" fillId="36" borderId="70" xfId="0" applyFont="1" applyFill="1" applyBorder="1" applyAlignment="1">
      <alignment horizontal="center"/>
    </xf>
    <xf numFmtId="0" fontId="69" fillId="36" borderId="51" xfId="0" applyFont="1" applyFill="1" applyBorder="1" applyAlignment="1">
      <alignment horizontal="center"/>
    </xf>
    <xf numFmtId="49" fontId="3" fillId="47" borderId="70" xfId="53" applyNumberFormat="1" applyFont="1" applyFill="1" applyBorder="1" applyAlignment="1">
      <alignment horizontal="center" vertical="center"/>
      <protection/>
    </xf>
    <xf numFmtId="0" fontId="16" fillId="47" borderId="72" xfId="53" applyFont="1" applyFill="1" applyBorder="1" applyAlignment="1">
      <alignment horizontal="center" vertical="center"/>
      <protection/>
    </xf>
    <xf numFmtId="0" fontId="16" fillId="47" borderId="72" xfId="53" applyFont="1" applyFill="1" applyBorder="1" applyAlignment="1">
      <alignment horizontal="left" vertical="center"/>
      <protection/>
    </xf>
    <xf numFmtId="0" fontId="66" fillId="47" borderId="72" xfId="53" applyFont="1" applyFill="1" applyBorder="1" applyAlignment="1">
      <alignment horizontal="center" vertical="center"/>
      <protection/>
    </xf>
    <xf numFmtId="0" fontId="16" fillId="0" borderId="72" xfId="53" applyFont="1" applyFill="1" applyBorder="1" applyAlignment="1">
      <alignment horizontal="center" vertical="center"/>
      <protection/>
    </xf>
    <xf numFmtId="20" fontId="16" fillId="0" borderId="51" xfId="53" applyNumberFormat="1" applyFont="1" applyFill="1" applyBorder="1" applyAlignment="1">
      <alignment horizontal="center" vertical="center"/>
      <protection/>
    </xf>
    <xf numFmtId="0" fontId="69" fillId="36" borderId="46" xfId="0" applyFont="1" applyFill="1" applyBorder="1" applyAlignment="1">
      <alignment horizontal="center"/>
    </xf>
    <xf numFmtId="0" fontId="69" fillId="36" borderId="47" xfId="0" applyFont="1" applyFill="1" applyBorder="1" applyAlignment="1">
      <alignment horizontal="center"/>
    </xf>
    <xf numFmtId="0" fontId="69" fillId="36" borderId="49" xfId="0" applyFont="1" applyFill="1" applyBorder="1" applyAlignment="1">
      <alignment horizontal="center"/>
    </xf>
    <xf numFmtId="0" fontId="69" fillId="36" borderId="50" xfId="0" applyFont="1" applyFill="1" applyBorder="1" applyAlignment="1">
      <alignment horizontal="center"/>
    </xf>
    <xf numFmtId="0" fontId="16" fillId="47" borderId="72" xfId="53" applyFont="1" applyFill="1" applyBorder="1" applyAlignment="1">
      <alignment horizontal="center"/>
      <protection/>
    </xf>
    <xf numFmtId="0" fontId="16" fillId="47" borderId="10" xfId="53" applyFont="1" applyFill="1" applyBorder="1" applyAlignment="1">
      <alignment horizontal="center"/>
      <protection/>
    </xf>
    <xf numFmtId="0" fontId="3" fillId="47" borderId="10" xfId="53" applyFont="1" applyFill="1" applyBorder="1" applyAlignment="1">
      <alignment horizontal="center"/>
      <protection/>
    </xf>
    <xf numFmtId="0" fontId="16" fillId="47" borderId="57" xfId="53" applyFont="1" applyFill="1" applyBorder="1" applyAlignment="1">
      <alignment horizontal="center" vertical="center"/>
      <protection/>
    </xf>
    <xf numFmtId="0" fontId="16" fillId="47" borderId="57" xfId="53" applyFont="1" applyFill="1" applyBorder="1" applyAlignment="1">
      <alignment horizontal="center"/>
      <protection/>
    </xf>
    <xf numFmtId="49" fontId="3" fillId="0" borderId="46" xfId="53" applyNumberFormat="1" applyFont="1" applyBorder="1" applyAlignment="1">
      <alignment horizontal="center" vertical="center"/>
      <protection/>
    </xf>
    <xf numFmtId="0" fontId="66" fillId="0" borderId="10" xfId="53" applyFont="1" applyBorder="1" applyAlignment="1">
      <alignment horizontal="center" vertical="center"/>
      <protection/>
    </xf>
    <xf numFmtId="0" fontId="16" fillId="0" borderId="10" xfId="53" applyFont="1" applyBorder="1" applyAlignment="1">
      <alignment horizontal="left" vertical="center"/>
      <protection/>
    </xf>
    <xf numFmtId="0" fontId="3" fillId="0" borderId="10" xfId="53" applyFont="1" applyBorder="1" applyAlignment="1">
      <alignment horizontal="center" vertical="center"/>
      <protection/>
    </xf>
    <xf numFmtId="20" fontId="66" fillId="0" borderId="47" xfId="53" applyNumberFormat="1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left" vertical="center"/>
      <protection/>
    </xf>
    <xf numFmtId="20" fontId="3" fillId="0" borderId="47" xfId="53" applyNumberFormat="1" applyFont="1" applyBorder="1" applyAlignment="1">
      <alignment horizontal="center" vertical="center"/>
      <protection/>
    </xf>
    <xf numFmtId="49" fontId="3" fillId="0" borderId="49" xfId="53" applyNumberFormat="1" applyFont="1" applyFill="1" applyBorder="1" applyAlignment="1">
      <alignment horizontal="center" vertical="center"/>
      <protection/>
    </xf>
    <xf numFmtId="0" fontId="3" fillId="0" borderId="57" xfId="53" applyFont="1" applyFill="1" applyBorder="1" applyAlignment="1">
      <alignment horizontal="left" vertical="center"/>
      <protection/>
    </xf>
    <xf numFmtId="0" fontId="16" fillId="0" borderId="57" xfId="53" applyFont="1" applyFill="1" applyBorder="1" applyAlignment="1">
      <alignment horizontal="center" vertical="center"/>
      <protection/>
    </xf>
    <xf numFmtId="49" fontId="22" fillId="0" borderId="0" xfId="53" applyNumberFormat="1" applyFont="1" applyAlignment="1">
      <alignment horizontal="right" vertical="center"/>
      <protection/>
    </xf>
    <xf numFmtId="0" fontId="14" fillId="0" borderId="0" xfId="0" applyFont="1" applyAlignment="1">
      <alignment horizontal="center"/>
    </xf>
    <xf numFmtId="0" fontId="2" fillId="0" borderId="25" xfId="53" applyNumberFormat="1" applyFont="1" applyBorder="1" applyAlignment="1" applyProtection="1">
      <alignment horizontal="center" vertical="center"/>
      <protection locked="0"/>
    </xf>
    <xf numFmtId="0" fontId="2" fillId="0" borderId="26" xfId="53" applyNumberFormat="1" applyFont="1" applyFill="1" applyBorder="1" applyAlignment="1" applyProtection="1">
      <alignment horizontal="center" vertical="center"/>
      <protection locked="0"/>
    </xf>
    <xf numFmtId="0" fontId="2" fillId="0" borderId="26" xfId="53" applyNumberFormat="1" applyFont="1" applyBorder="1" applyAlignment="1" applyProtection="1">
      <alignment horizontal="center" vertical="center"/>
      <protection locked="0"/>
    </xf>
    <xf numFmtId="0" fontId="2" fillId="0" borderId="29" xfId="53" applyNumberFormat="1" applyFont="1" applyBorder="1" applyAlignment="1" applyProtection="1">
      <alignment horizontal="center" vertical="center"/>
      <protection locked="0"/>
    </xf>
    <xf numFmtId="0" fontId="2" fillId="0" borderId="29" xfId="53" applyNumberFormat="1" applyFont="1" applyFill="1" applyBorder="1" applyAlignment="1" applyProtection="1">
      <alignment horizontal="center" vertical="center"/>
      <protection locked="0"/>
    </xf>
    <xf numFmtId="0" fontId="0" fillId="48" borderId="0" xfId="0" applyFill="1" applyAlignment="1">
      <alignment/>
    </xf>
    <xf numFmtId="0" fontId="2" fillId="49" borderId="58" xfId="53" applyFont="1" applyFill="1" applyBorder="1" applyAlignment="1">
      <alignment horizontal="center" vertical="center"/>
      <protection/>
    </xf>
    <xf numFmtId="0" fontId="2" fillId="49" borderId="66" xfId="53" applyFont="1" applyFill="1" applyBorder="1" applyAlignment="1">
      <alignment horizontal="center" vertical="center"/>
      <protection/>
    </xf>
    <xf numFmtId="0" fontId="2" fillId="0" borderId="62" xfId="53" applyFont="1" applyBorder="1" applyAlignment="1">
      <alignment horizontal="left" vertical="center"/>
      <protection/>
    </xf>
    <xf numFmtId="0" fontId="2" fillId="0" borderId="63" xfId="53" applyFont="1" applyBorder="1" applyAlignment="1">
      <alignment horizontal="left" vertical="center"/>
      <protection/>
    </xf>
    <xf numFmtId="20" fontId="71" fillId="0" borderId="47" xfId="53" applyNumberFormat="1" applyFont="1" applyBorder="1" applyAlignment="1">
      <alignment horizontal="center" vertical="center"/>
      <protection/>
    </xf>
    <xf numFmtId="49" fontId="3" fillId="0" borderId="73" xfId="53" applyNumberFormat="1" applyFont="1" applyFill="1" applyBorder="1" applyAlignment="1">
      <alignment horizontal="center" vertical="center"/>
      <protection/>
    </xf>
    <xf numFmtId="0" fontId="16" fillId="0" borderId="71" xfId="53" applyFont="1" applyFill="1" applyBorder="1" applyAlignment="1">
      <alignment horizontal="left" vertical="center"/>
      <protection/>
    </xf>
    <xf numFmtId="0" fontId="16" fillId="0" borderId="71" xfId="53" applyFont="1" applyFill="1" applyBorder="1" applyAlignment="1">
      <alignment horizontal="center" vertical="center"/>
      <protection/>
    </xf>
    <xf numFmtId="20" fontId="16" fillId="0" borderId="56" xfId="53" applyNumberFormat="1" applyFont="1" applyFill="1" applyBorder="1" applyAlignment="1">
      <alignment horizontal="center" vertical="center"/>
      <protection/>
    </xf>
    <xf numFmtId="0" fontId="71" fillId="0" borderId="71" xfId="53" applyFont="1" applyFill="1" applyBorder="1" applyAlignment="1">
      <alignment horizontal="center" vertical="center"/>
      <protection/>
    </xf>
    <xf numFmtId="0" fontId="71" fillId="0" borderId="10" xfId="53" applyFont="1" applyBorder="1" applyAlignment="1">
      <alignment horizontal="center" vertical="center"/>
      <protection/>
    </xf>
    <xf numFmtId="49" fontId="3" fillId="0" borderId="73" xfId="53" applyNumberFormat="1" applyFont="1" applyBorder="1" applyAlignment="1">
      <alignment horizontal="center" vertical="center"/>
      <protection/>
    </xf>
    <xf numFmtId="0" fontId="3" fillId="0" borderId="71" xfId="53" applyFont="1" applyBorder="1" applyAlignment="1">
      <alignment horizontal="center" vertical="center"/>
      <protection/>
    </xf>
    <xf numFmtId="0" fontId="3" fillId="0" borderId="71" xfId="53" applyFont="1" applyBorder="1" applyAlignment="1">
      <alignment horizontal="left" vertical="center"/>
      <protection/>
    </xf>
    <xf numFmtId="20" fontId="3" fillId="0" borderId="56" xfId="53" applyNumberFormat="1" applyFont="1" applyBorder="1" applyAlignment="1">
      <alignment horizontal="center" vertical="center"/>
      <protection/>
    </xf>
    <xf numFmtId="49" fontId="3" fillId="0" borderId="70" xfId="53" applyNumberFormat="1" applyFont="1" applyFill="1" applyBorder="1" applyAlignment="1">
      <alignment horizontal="center" vertical="center"/>
      <protection/>
    </xf>
    <xf numFmtId="0" fontId="66" fillId="0" borderId="72" xfId="53" applyFont="1" applyFill="1" applyBorder="1" applyAlignment="1">
      <alignment horizontal="center" vertical="center"/>
      <protection/>
    </xf>
    <xf numFmtId="0" fontId="16" fillId="0" borderId="72" xfId="53" applyFont="1" applyFill="1" applyBorder="1" applyAlignment="1">
      <alignment horizontal="left" vertical="center"/>
      <protection/>
    </xf>
    <xf numFmtId="0" fontId="3" fillId="0" borderId="72" xfId="53" applyFont="1" applyFill="1" applyBorder="1" applyAlignment="1">
      <alignment horizontal="center" vertical="center"/>
      <protection/>
    </xf>
    <xf numFmtId="49" fontId="3" fillId="0" borderId="70" xfId="53" applyNumberFormat="1" applyFont="1" applyBorder="1" applyAlignment="1">
      <alignment horizontal="center" vertical="center"/>
      <protection/>
    </xf>
    <xf numFmtId="0" fontId="66" fillId="0" borderId="72" xfId="53" applyFont="1" applyBorder="1" applyAlignment="1">
      <alignment horizontal="center" vertical="center"/>
      <protection/>
    </xf>
    <xf numFmtId="0" fontId="16" fillId="0" borderId="72" xfId="53" applyFont="1" applyBorder="1" applyAlignment="1">
      <alignment horizontal="left" vertical="center"/>
      <protection/>
    </xf>
    <xf numFmtId="0" fontId="3" fillId="0" borderId="72" xfId="53" applyFont="1" applyBorder="1" applyAlignment="1">
      <alignment horizontal="center" vertical="center"/>
      <protection/>
    </xf>
    <xf numFmtId="20" fontId="66" fillId="0" borderId="51" xfId="53" applyNumberFormat="1" applyFont="1" applyBorder="1" applyAlignment="1">
      <alignment horizontal="center" vertical="center"/>
      <protection/>
    </xf>
    <xf numFmtId="0" fontId="17" fillId="0" borderId="74" xfId="53" applyFont="1" applyBorder="1" applyAlignment="1">
      <alignment horizontal="left" vertical="center"/>
      <protection/>
    </xf>
    <xf numFmtId="0" fontId="72" fillId="0" borderId="74" xfId="53" applyFont="1" applyBorder="1" applyAlignment="1">
      <alignment horizontal="center" vertical="center"/>
      <protection/>
    </xf>
    <xf numFmtId="0" fontId="17" fillId="0" borderId="75" xfId="53" applyFont="1" applyBorder="1" applyAlignment="1">
      <alignment horizontal="left" vertical="center"/>
      <protection/>
    </xf>
    <xf numFmtId="0" fontId="72" fillId="0" borderId="75" xfId="53" applyFont="1" applyBorder="1" applyAlignment="1">
      <alignment horizontal="center" vertical="center"/>
      <protection/>
    </xf>
    <xf numFmtId="0" fontId="17" fillId="0" borderId="75" xfId="53" applyFont="1" applyFill="1" applyBorder="1" applyAlignment="1">
      <alignment horizontal="left" vertical="center"/>
      <protection/>
    </xf>
    <xf numFmtId="0" fontId="72" fillId="0" borderId="75" xfId="53" applyFont="1" applyFill="1" applyBorder="1" applyAlignment="1">
      <alignment horizontal="center" vertical="center"/>
      <protection/>
    </xf>
    <xf numFmtId="0" fontId="69" fillId="0" borderId="75" xfId="53" applyFont="1" applyFill="1" applyBorder="1" applyAlignment="1">
      <alignment horizontal="left" vertical="center"/>
      <protection/>
    </xf>
    <xf numFmtId="0" fontId="2" fillId="36" borderId="75" xfId="53" applyFont="1" applyFill="1" applyBorder="1" applyAlignment="1">
      <alignment horizontal="left" vertical="center"/>
      <protection/>
    </xf>
    <xf numFmtId="0" fontId="72" fillId="36" borderId="75" xfId="53" applyFont="1" applyFill="1" applyBorder="1" applyAlignment="1">
      <alignment horizontal="center" vertical="center"/>
      <protection/>
    </xf>
    <xf numFmtId="0" fontId="2" fillId="0" borderId="75" xfId="53" applyFont="1" applyFill="1" applyBorder="1" applyAlignment="1">
      <alignment horizontal="left" vertical="center"/>
      <protection/>
    </xf>
    <xf numFmtId="0" fontId="2" fillId="0" borderId="75" xfId="53" applyFont="1" applyBorder="1" applyAlignment="1">
      <alignment horizontal="left" vertical="center"/>
      <protection/>
    </xf>
    <xf numFmtId="0" fontId="17" fillId="0" borderId="76" xfId="53" applyFont="1" applyFill="1" applyBorder="1" applyAlignment="1">
      <alignment horizontal="left" vertical="center"/>
      <protection/>
    </xf>
    <xf numFmtId="0" fontId="72" fillId="0" borderId="76" xfId="53" applyFont="1" applyFill="1" applyBorder="1" applyAlignment="1">
      <alignment horizontal="center" vertical="center"/>
      <protection/>
    </xf>
    <xf numFmtId="0" fontId="17" fillId="0" borderId="76" xfId="53" applyFont="1" applyBorder="1" applyAlignment="1">
      <alignment horizontal="left" vertical="center"/>
      <protection/>
    </xf>
    <xf numFmtId="0" fontId="69" fillId="47" borderId="75" xfId="53" applyFont="1" applyFill="1" applyBorder="1" applyAlignment="1">
      <alignment horizontal="left" vertical="center"/>
      <protection/>
    </xf>
    <xf numFmtId="0" fontId="72" fillId="47" borderId="75" xfId="53" applyFont="1" applyFill="1" applyBorder="1" applyAlignment="1">
      <alignment horizontal="center" vertical="center"/>
      <protection/>
    </xf>
    <xf numFmtId="0" fontId="69" fillId="0" borderId="76" xfId="53" applyFont="1" applyFill="1" applyBorder="1" applyAlignment="1">
      <alignment horizontal="left" vertical="center"/>
      <protection/>
    </xf>
    <xf numFmtId="0" fontId="69" fillId="0" borderId="75" xfId="53" applyFont="1" applyBorder="1" applyAlignment="1">
      <alignment horizontal="left" vertical="center"/>
      <protection/>
    </xf>
    <xf numFmtId="0" fontId="2" fillId="37" borderId="75" xfId="53" applyFont="1" applyFill="1" applyBorder="1" applyAlignment="1">
      <alignment horizontal="left" vertical="center"/>
      <protection/>
    </xf>
    <xf numFmtId="0" fontId="72" fillId="37" borderId="75" xfId="53" applyFont="1" applyFill="1" applyBorder="1" applyAlignment="1">
      <alignment horizontal="center" vertical="center"/>
      <protection/>
    </xf>
    <xf numFmtId="0" fontId="2" fillId="0" borderId="77" xfId="53" applyFont="1" applyBorder="1" applyAlignment="1">
      <alignment horizontal="left" vertical="center"/>
      <protection/>
    </xf>
    <xf numFmtId="0" fontId="72" fillId="0" borderId="77" xfId="53" applyFont="1" applyBorder="1" applyAlignment="1">
      <alignment horizontal="center" vertical="center"/>
      <protection/>
    </xf>
    <xf numFmtId="0" fontId="2" fillId="0" borderId="77" xfId="53" applyFont="1" applyFill="1" applyBorder="1" applyAlignment="1">
      <alignment horizontal="left" vertical="center"/>
      <protection/>
    </xf>
    <xf numFmtId="0" fontId="72" fillId="0" borderId="77" xfId="53" applyFont="1" applyFill="1" applyBorder="1" applyAlignment="1">
      <alignment horizontal="center" vertical="center"/>
      <protection/>
    </xf>
    <xf numFmtId="0" fontId="24" fillId="0" borderId="74" xfId="53" applyFont="1" applyBorder="1" applyAlignment="1">
      <alignment horizontal="center" vertical="center"/>
      <protection/>
    </xf>
    <xf numFmtId="20" fontId="24" fillId="0" borderId="78" xfId="53" applyNumberFormat="1" applyFont="1" applyBorder="1" applyAlignment="1">
      <alignment horizontal="center" vertical="center"/>
      <protection/>
    </xf>
    <xf numFmtId="0" fontId="24" fillId="0" borderId="75" xfId="53" applyFont="1" applyBorder="1" applyAlignment="1">
      <alignment horizontal="center" vertical="center"/>
      <protection/>
    </xf>
    <xf numFmtId="20" fontId="24" fillId="0" borderId="79" xfId="53" applyNumberFormat="1" applyFont="1" applyBorder="1" applyAlignment="1">
      <alignment horizontal="center" vertical="center"/>
      <protection/>
    </xf>
    <xf numFmtId="0" fontId="24" fillId="0" borderId="75" xfId="53" applyFont="1" applyFill="1" applyBorder="1" applyAlignment="1">
      <alignment horizontal="center" vertical="center"/>
      <protection/>
    </xf>
    <xf numFmtId="20" fontId="24" fillId="0" borderId="79" xfId="53" applyNumberFormat="1" applyFont="1" applyFill="1" applyBorder="1" applyAlignment="1">
      <alignment horizontal="center" vertical="center"/>
      <protection/>
    </xf>
    <xf numFmtId="20" fontId="72" fillId="0" borderId="79" xfId="53" applyNumberFormat="1" applyFont="1" applyFill="1" applyBorder="1" applyAlignment="1">
      <alignment horizontal="center" vertical="center"/>
      <protection/>
    </xf>
    <xf numFmtId="20" fontId="72" fillId="36" borderId="79" xfId="53" applyNumberFormat="1" applyFont="1" applyFill="1" applyBorder="1" applyAlignment="1">
      <alignment horizontal="center" vertical="center"/>
      <protection/>
    </xf>
    <xf numFmtId="0" fontId="14" fillId="0" borderId="75" xfId="53" applyFont="1" applyFill="1" applyBorder="1" applyAlignment="1">
      <alignment horizontal="center" vertical="center"/>
      <protection/>
    </xf>
    <xf numFmtId="20" fontId="14" fillId="0" borderId="79" xfId="53" applyNumberFormat="1" applyFont="1" applyFill="1" applyBorder="1" applyAlignment="1">
      <alignment horizontal="center" vertical="center"/>
      <protection/>
    </xf>
    <xf numFmtId="0" fontId="14" fillId="36" borderId="75" xfId="53" applyFont="1" applyFill="1" applyBorder="1" applyAlignment="1">
      <alignment horizontal="center" vertical="center"/>
      <protection/>
    </xf>
    <xf numFmtId="0" fontId="14" fillId="37" borderId="75" xfId="53" applyFont="1" applyFill="1" applyBorder="1" applyAlignment="1">
      <alignment horizontal="center" vertical="center"/>
      <protection/>
    </xf>
    <xf numFmtId="20" fontId="14" fillId="37" borderId="79" xfId="53" applyNumberFormat="1" applyFont="1" applyFill="1" applyBorder="1" applyAlignment="1">
      <alignment horizontal="center" vertical="center"/>
      <protection/>
    </xf>
    <xf numFmtId="0" fontId="14" fillId="36" borderId="80" xfId="53" applyFont="1" applyFill="1" applyBorder="1" applyAlignment="1">
      <alignment horizontal="center" vertical="center"/>
      <protection/>
    </xf>
    <xf numFmtId="20" fontId="14" fillId="0" borderId="81" xfId="53" applyNumberFormat="1" applyFont="1" applyFill="1" applyBorder="1" applyAlignment="1">
      <alignment horizontal="center" vertical="center"/>
      <protection/>
    </xf>
    <xf numFmtId="0" fontId="14" fillId="36" borderId="77" xfId="53" applyFont="1" applyFill="1" applyBorder="1" applyAlignment="1">
      <alignment horizontal="center" vertical="center"/>
      <protection/>
    </xf>
    <xf numFmtId="20" fontId="14" fillId="0" borderId="82" xfId="53" applyNumberFormat="1" applyFont="1" applyFill="1" applyBorder="1" applyAlignment="1">
      <alignment horizontal="center" vertical="center"/>
      <protection/>
    </xf>
    <xf numFmtId="0" fontId="24" fillId="36" borderId="76" xfId="53" applyFont="1" applyFill="1" applyBorder="1" applyAlignment="1">
      <alignment horizontal="center" vertical="center"/>
      <protection/>
    </xf>
    <xf numFmtId="20" fontId="24" fillId="0" borderId="83" xfId="53" applyNumberFormat="1" applyFont="1" applyFill="1" applyBorder="1" applyAlignment="1">
      <alignment horizontal="center" vertical="center"/>
      <protection/>
    </xf>
    <xf numFmtId="0" fontId="24" fillId="36" borderId="75" xfId="53" applyFont="1" applyFill="1" applyBorder="1" applyAlignment="1">
      <alignment horizontal="center" vertical="center"/>
      <protection/>
    </xf>
    <xf numFmtId="20" fontId="72" fillId="47" borderId="79" xfId="53" applyNumberFormat="1" applyFont="1" applyFill="1" applyBorder="1" applyAlignment="1">
      <alignment horizontal="center" vertical="center"/>
      <protection/>
    </xf>
    <xf numFmtId="20" fontId="72" fillId="0" borderId="83" xfId="53" applyNumberFormat="1" applyFont="1" applyFill="1" applyBorder="1" applyAlignment="1">
      <alignment horizontal="center" vertical="center"/>
      <protection/>
    </xf>
    <xf numFmtId="20" fontId="72" fillId="0" borderId="79" xfId="53" applyNumberFormat="1" applyFont="1" applyBorder="1" applyAlignment="1">
      <alignment horizontal="center" vertical="center"/>
      <protection/>
    </xf>
    <xf numFmtId="20" fontId="14" fillId="0" borderId="79" xfId="53" applyNumberFormat="1" applyFont="1" applyBorder="1" applyAlignment="1">
      <alignment horizontal="center" vertical="center"/>
      <protection/>
    </xf>
    <xf numFmtId="20" fontId="14" fillId="0" borderId="82" xfId="53" applyNumberFormat="1" applyFont="1" applyBorder="1" applyAlignment="1">
      <alignment horizontal="center" vertical="center"/>
      <protection/>
    </xf>
    <xf numFmtId="49" fontId="14" fillId="0" borderId="84" xfId="53" applyNumberFormat="1" applyFont="1" applyBorder="1" applyAlignment="1">
      <alignment horizontal="center" vertical="center"/>
      <protection/>
    </xf>
    <xf numFmtId="49" fontId="14" fillId="0" borderId="85" xfId="53" applyNumberFormat="1" applyFont="1" applyBorder="1" applyAlignment="1">
      <alignment horizontal="center" vertical="center"/>
      <protection/>
    </xf>
    <xf numFmtId="49" fontId="14" fillId="37" borderId="85" xfId="53" applyNumberFormat="1" applyFont="1" applyFill="1" applyBorder="1" applyAlignment="1">
      <alignment horizontal="center" vertical="center"/>
      <protection/>
    </xf>
    <xf numFmtId="0" fontId="14" fillId="0" borderId="75" xfId="53" applyFont="1" applyBorder="1" applyAlignment="1">
      <alignment horizontal="center" vertical="center"/>
      <protection/>
    </xf>
    <xf numFmtId="0" fontId="14" fillId="0" borderId="80" xfId="53" applyFont="1" applyBorder="1" applyAlignment="1">
      <alignment horizontal="center" vertical="center"/>
      <protection/>
    </xf>
    <xf numFmtId="49" fontId="14" fillId="0" borderId="86" xfId="53" applyNumberFormat="1" applyFont="1" applyBorder="1" applyAlignment="1">
      <alignment horizontal="center" vertical="center"/>
      <protection/>
    </xf>
    <xf numFmtId="0" fontId="14" fillId="0" borderId="77" xfId="53" applyFont="1" applyBorder="1" applyAlignment="1">
      <alignment horizontal="center" vertical="center"/>
      <protection/>
    </xf>
    <xf numFmtId="49" fontId="14" fillId="0" borderId="87" xfId="53" applyNumberFormat="1" applyFont="1" applyBorder="1" applyAlignment="1">
      <alignment horizontal="center" vertical="center"/>
      <protection/>
    </xf>
    <xf numFmtId="49" fontId="2" fillId="33" borderId="40" xfId="53" applyNumberFormat="1" applyFont="1" applyFill="1" applyBorder="1" applyAlignment="1">
      <alignment horizontal="center" vertical="center"/>
      <protection/>
    </xf>
    <xf numFmtId="0" fontId="2" fillId="33" borderId="33" xfId="53" applyFont="1" applyFill="1" applyBorder="1" applyAlignment="1">
      <alignment horizontal="center" vertical="center"/>
      <protection/>
    </xf>
    <xf numFmtId="20" fontId="2" fillId="33" borderId="88" xfId="53" applyNumberFormat="1" applyFont="1" applyFill="1" applyBorder="1" applyAlignment="1">
      <alignment horizontal="center" vertical="center"/>
      <protection/>
    </xf>
    <xf numFmtId="20" fontId="14" fillId="36" borderId="79" xfId="53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3" fillId="51" borderId="26" xfId="0" applyFont="1" applyFill="1" applyBorder="1" applyAlignment="1">
      <alignment horizontal="left"/>
    </xf>
    <xf numFmtId="0" fontId="3" fillId="51" borderId="24" xfId="0" applyFont="1" applyFill="1" applyBorder="1" applyAlignment="1">
      <alignment horizontal="left"/>
    </xf>
    <xf numFmtId="0" fontId="66" fillId="51" borderId="38" xfId="0" applyFont="1" applyFill="1" applyBorder="1" applyAlignment="1">
      <alignment horizontal="center"/>
    </xf>
    <xf numFmtId="0" fontId="66" fillId="51" borderId="22" xfId="0" applyFont="1" applyFill="1" applyBorder="1" applyAlignment="1">
      <alignment horizontal="center"/>
    </xf>
    <xf numFmtId="0" fontId="66" fillId="51" borderId="23" xfId="0" applyFont="1" applyFill="1" applyBorder="1" applyAlignment="1">
      <alignment horizontal="center"/>
    </xf>
    <xf numFmtId="0" fontId="0" fillId="51" borderId="24" xfId="0" applyFill="1" applyBorder="1" applyAlignment="1">
      <alignment horizontal="center"/>
    </xf>
    <xf numFmtId="0" fontId="0" fillId="51" borderId="38" xfId="0" applyFill="1" applyBorder="1" applyAlignment="1">
      <alignment horizontal="center"/>
    </xf>
    <xf numFmtId="0" fontId="0" fillId="51" borderId="22" xfId="0" applyFill="1" applyBorder="1" applyAlignment="1">
      <alignment horizontal="center"/>
    </xf>
    <xf numFmtId="0" fontId="0" fillId="51" borderId="23" xfId="0" applyFill="1" applyBorder="1" applyAlignment="1">
      <alignment horizontal="center"/>
    </xf>
    <xf numFmtId="0" fontId="3" fillId="51" borderId="29" xfId="0" applyFont="1" applyFill="1" applyBorder="1" applyAlignment="1">
      <alignment horizontal="left"/>
    </xf>
    <xf numFmtId="0" fontId="0" fillId="51" borderId="89" xfId="0" applyFill="1" applyBorder="1" applyAlignment="1">
      <alignment horizontal="center"/>
    </xf>
    <xf numFmtId="0" fontId="0" fillId="51" borderId="90" xfId="0" applyFill="1" applyBorder="1" applyAlignment="1">
      <alignment horizontal="center"/>
    </xf>
    <xf numFmtId="0" fontId="0" fillId="51" borderId="91" xfId="0" applyFill="1" applyBorder="1" applyAlignment="1">
      <alignment horizontal="center"/>
    </xf>
    <xf numFmtId="0" fontId="0" fillId="51" borderId="92" xfId="0" applyFill="1" applyBorder="1" applyAlignment="1">
      <alignment horizontal="center"/>
    </xf>
    <xf numFmtId="0" fontId="66" fillId="51" borderId="42" xfId="0" applyFont="1" applyFill="1" applyBorder="1" applyAlignment="1">
      <alignment horizontal="center"/>
    </xf>
    <xf numFmtId="0" fontId="66" fillId="51" borderId="35" xfId="0" applyFont="1" applyFill="1" applyBorder="1" applyAlignment="1">
      <alignment horizontal="center"/>
    </xf>
    <xf numFmtId="0" fontId="0" fillId="51" borderId="42" xfId="0" applyFill="1" applyBorder="1" applyAlignment="1">
      <alignment horizontal="center"/>
    </xf>
    <xf numFmtId="0" fontId="0" fillId="51" borderId="35" xfId="0" applyFill="1" applyBorder="1" applyAlignment="1">
      <alignment horizontal="center"/>
    </xf>
    <xf numFmtId="0" fontId="0" fillId="51" borderId="93" xfId="0" applyFill="1" applyBorder="1" applyAlignment="1">
      <alignment horizontal="center"/>
    </xf>
    <xf numFmtId="0" fontId="0" fillId="51" borderId="94" xfId="0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36" borderId="39" xfId="0" applyFont="1" applyFill="1" applyBorder="1" applyAlignment="1">
      <alignment horizontal="left"/>
    </xf>
    <xf numFmtId="0" fontId="3" fillId="47" borderId="89" xfId="0" applyFont="1" applyFill="1" applyBorder="1" applyAlignment="1">
      <alignment horizontal="left"/>
    </xf>
    <xf numFmtId="0" fontId="66" fillId="36" borderId="90" xfId="0" applyFont="1" applyFill="1" applyBorder="1" applyAlignment="1">
      <alignment horizontal="center"/>
    </xf>
    <xf numFmtId="0" fontId="66" fillId="36" borderId="91" xfId="0" applyFont="1" applyFill="1" applyBorder="1" applyAlignment="1">
      <alignment horizontal="center"/>
    </xf>
    <xf numFmtId="0" fontId="66" fillId="36" borderId="92" xfId="0" applyFont="1" applyFill="1" applyBorder="1" applyAlignment="1">
      <alignment horizontal="center"/>
    </xf>
    <xf numFmtId="0" fontId="2" fillId="0" borderId="0" xfId="53" applyFont="1" applyFill="1" applyBorder="1" applyAlignment="1">
      <alignment horizontal="center" vertical="center"/>
      <protection/>
    </xf>
    <xf numFmtId="0" fontId="20" fillId="0" borderId="0" xfId="53" applyFont="1" applyFill="1" applyBorder="1">
      <alignment/>
      <protection/>
    </xf>
    <xf numFmtId="0" fontId="69" fillId="0" borderId="0" xfId="53" applyNumberFormat="1" applyFont="1" applyFill="1" applyBorder="1" applyAlignment="1" applyProtection="1">
      <alignment horizontal="center" vertical="center"/>
      <protection locked="0"/>
    </xf>
    <xf numFmtId="0" fontId="20" fillId="0" borderId="0" xfId="53" applyFont="1" applyFill="1" applyBorder="1" applyAlignment="1" applyProtection="1">
      <alignment horizontal="left" vertical="center"/>
      <protection locked="0"/>
    </xf>
    <xf numFmtId="0" fontId="0" fillId="0" borderId="0" xfId="53" applyFill="1" applyBorder="1">
      <alignment/>
      <protection/>
    </xf>
    <xf numFmtId="0" fontId="2" fillId="0" borderId="0" xfId="53" applyFont="1" applyFill="1" applyBorder="1" applyAlignment="1" applyProtection="1">
      <alignment horizontal="center"/>
      <protection hidden="1"/>
    </xf>
    <xf numFmtId="0" fontId="70" fillId="0" borderId="0" xfId="53" applyFont="1" applyFill="1" applyBorder="1" applyAlignment="1" applyProtection="1">
      <alignment horizontal="center"/>
      <protection hidden="1"/>
    </xf>
    <xf numFmtId="49" fontId="14" fillId="47" borderId="85" xfId="53" applyNumberFormat="1" applyFont="1" applyFill="1" applyBorder="1" applyAlignment="1">
      <alignment horizontal="center" vertical="center"/>
      <protection/>
    </xf>
    <xf numFmtId="49" fontId="14" fillId="53" borderId="86" xfId="53" applyNumberFormat="1" applyFont="1" applyFill="1" applyBorder="1" applyAlignment="1">
      <alignment horizontal="center" vertical="center"/>
      <protection/>
    </xf>
    <xf numFmtId="0" fontId="14" fillId="53" borderId="77" xfId="53" applyFont="1" applyFill="1" applyBorder="1" applyAlignment="1">
      <alignment horizontal="center" vertical="center"/>
      <protection/>
    </xf>
    <xf numFmtId="0" fontId="2" fillId="53" borderId="77" xfId="53" applyFont="1" applyFill="1" applyBorder="1" applyAlignment="1">
      <alignment horizontal="left" vertical="center"/>
      <protection/>
    </xf>
    <xf numFmtId="0" fontId="24" fillId="53" borderId="77" xfId="53" applyFont="1" applyFill="1" applyBorder="1" applyAlignment="1">
      <alignment horizontal="center" vertical="center"/>
      <protection/>
    </xf>
    <xf numFmtId="20" fontId="14" fillId="53" borderId="82" xfId="53" applyNumberFormat="1" applyFont="1" applyFill="1" applyBorder="1" applyAlignment="1">
      <alignment horizontal="center" vertical="center"/>
      <protection/>
    </xf>
    <xf numFmtId="0" fontId="24" fillId="0" borderId="76" xfId="53" applyFont="1" applyFill="1" applyBorder="1" applyAlignment="1">
      <alignment horizontal="center" vertical="center"/>
      <protection/>
    </xf>
    <xf numFmtId="0" fontId="17" fillId="47" borderId="75" xfId="53" applyFont="1" applyFill="1" applyBorder="1" applyAlignment="1">
      <alignment horizontal="left" vertical="center"/>
      <protection/>
    </xf>
    <xf numFmtId="20" fontId="24" fillId="47" borderId="79" xfId="53" applyNumberFormat="1" applyFont="1" applyFill="1" applyBorder="1" applyAlignment="1">
      <alignment horizontal="center" vertical="center"/>
      <protection/>
    </xf>
    <xf numFmtId="0" fontId="14" fillId="53" borderId="80" xfId="53" applyFont="1" applyFill="1" applyBorder="1" applyAlignment="1">
      <alignment horizontal="center" vertical="center"/>
      <protection/>
    </xf>
    <xf numFmtId="0" fontId="24" fillId="53" borderId="75" xfId="53" applyFont="1" applyFill="1" applyBorder="1" applyAlignment="1">
      <alignment horizontal="center" vertical="center"/>
      <protection/>
    </xf>
    <xf numFmtId="0" fontId="24" fillId="0" borderId="77" xfId="53" applyFont="1" applyBorder="1" applyAlignment="1">
      <alignment horizontal="center" vertical="center"/>
      <protection/>
    </xf>
    <xf numFmtId="0" fontId="17" fillId="0" borderId="0" xfId="53" applyFont="1" applyAlignment="1">
      <alignment horizontal="left"/>
      <protection/>
    </xf>
    <xf numFmtId="0" fontId="16" fillId="0" borderId="25" xfId="53" applyNumberFormat="1" applyFont="1" applyFill="1" applyBorder="1" applyAlignment="1" applyProtection="1">
      <alignment horizontal="center" vertical="center"/>
      <protection locked="0"/>
    </xf>
    <xf numFmtId="0" fontId="16" fillId="0" borderId="25" xfId="53" applyNumberFormat="1" applyFont="1" applyBorder="1" applyAlignment="1" applyProtection="1">
      <alignment horizontal="center" vertical="center"/>
      <protection locked="0"/>
    </xf>
    <xf numFmtId="0" fontId="16" fillId="0" borderId="69" xfId="53" applyNumberFormat="1" applyFont="1" applyBorder="1" applyAlignment="1" applyProtection="1">
      <alignment horizontal="center" vertical="center"/>
      <protection locked="0"/>
    </xf>
    <xf numFmtId="0" fontId="16" fillId="0" borderId="26" xfId="53" applyNumberFormat="1" applyFont="1" applyBorder="1" applyAlignment="1" applyProtection="1">
      <alignment horizontal="center" vertical="center"/>
      <protection locked="0"/>
    </xf>
    <xf numFmtId="0" fontId="16" fillId="0" borderId="26" xfId="53" applyNumberFormat="1" applyFont="1" applyFill="1" applyBorder="1" applyAlignment="1" applyProtection="1">
      <alignment horizontal="center" vertical="center"/>
      <protection locked="0"/>
    </xf>
    <xf numFmtId="0" fontId="16" fillId="0" borderId="29" xfId="53" applyNumberFormat="1" applyFont="1" applyBorder="1" applyAlignment="1" applyProtection="1">
      <alignment horizontal="center" vertical="center"/>
      <protection locked="0"/>
    </xf>
    <xf numFmtId="0" fontId="16" fillId="0" borderId="29" xfId="53" applyNumberFormat="1" applyFont="1" applyFill="1" applyBorder="1" applyAlignment="1" applyProtection="1">
      <alignment horizontal="center" vertical="center"/>
      <protection locked="0"/>
    </xf>
    <xf numFmtId="0" fontId="25" fillId="0" borderId="45" xfId="53" applyFont="1" applyFill="1" applyBorder="1" applyAlignment="1" applyProtection="1">
      <alignment horizontal="center"/>
      <protection hidden="1"/>
    </xf>
    <xf numFmtId="0" fontId="25" fillId="47" borderId="47" xfId="53" applyFont="1" applyFill="1" applyBorder="1" applyAlignment="1" applyProtection="1">
      <alignment horizontal="center"/>
      <protection hidden="1"/>
    </xf>
    <xf numFmtId="0" fontId="25" fillId="0" borderId="47" xfId="53" applyFont="1" applyFill="1" applyBorder="1" applyAlignment="1" applyProtection="1">
      <alignment horizontal="center"/>
      <protection hidden="1"/>
    </xf>
    <xf numFmtId="0" fontId="25" fillId="0" borderId="50" xfId="53" applyFont="1" applyFill="1" applyBorder="1" applyAlignment="1" applyProtection="1">
      <alignment horizontal="center"/>
      <protection hidden="1"/>
    </xf>
    <xf numFmtId="0" fontId="17" fillId="0" borderId="25" xfId="53" applyNumberFormat="1" applyFont="1" applyBorder="1" applyAlignment="1" applyProtection="1">
      <alignment horizontal="center" vertical="center"/>
      <protection locked="0"/>
    </xf>
    <xf numFmtId="0" fontId="17" fillId="0" borderId="26" xfId="53" applyNumberFormat="1" applyFont="1" applyFill="1" applyBorder="1" applyAlignment="1" applyProtection="1">
      <alignment horizontal="center" vertical="center"/>
      <protection locked="0"/>
    </xf>
    <xf numFmtId="0" fontId="17" fillId="0" borderId="26" xfId="53" applyNumberFormat="1" applyFont="1" applyBorder="1" applyAlignment="1" applyProtection="1">
      <alignment horizontal="center" vertical="center"/>
      <protection locked="0"/>
    </xf>
    <xf numFmtId="0" fontId="17" fillId="0" borderId="29" xfId="53" applyNumberFormat="1" applyFont="1" applyBorder="1" applyAlignment="1" applyProtection="1">
      <alignment horizontal="center" vertical="center"/>
      <protection locked="0"/>
    </xf>
    <xf numFmtId="0" fontId="17" fillId="0" borderId="29" xfId="53" applyNumberFormat="1" applyFont="1" applyFill="1" applyBorder="1" applyAlignment="1" applyProtection="1">
      <alignment horizontal="center" vertical="center"/>
      <protection locked="0"/>
    </xf>
    <xf numFmtId="0" fontId="17" fillId="0" borderId="52" xfId="53" applyFont="1" applyBorder="1" applyAlignment="1">
      <alignment horizontal="center" vertical="center"/>
      <protection/>
    </xf>
    <xf numFmtId="0" fontId="17" fillId="0" borderId="52" xfId="53" applyFont="1" applyBorder="1" applyAlignment="1">
      <alignment vertical="center"/>
      <protection/>
    </xf>
    <xf numFmtId="0" fontId="17" fillId="0" borderId="59" xfId="53" applyFont="1" applyBorder="1" applyAlignment="1">
      <alignment vertical="center"/>
      <protection/>
    </xf>
    <xf numFmtId="0" fontId="17" fillId="0" borderId="44" xfId="53" applyFont="1" applyBorder="1" applyAlignment="1">
      <alignment horizontal="center" vertical="center"/>
      <protection/>
    </xf>
    <xf numFmtId="0" fontId="17" fillId="0" borderId="60" xfId="53" applyFont="1" applyBorder="1" applyAlignment="1">
      <alignment vertical="center"/>
      <protection/>
    </xf>
    <xf numFmtId="0" fontId="17" fillId="0" borderId="37" xfId="53" applyFont="1" applyBorder="1" applyAlignment="1">
      <alignment vertical="center"/>
      <protection/>
    </xf>
    <xf numFmtId="0" fontId="17" fillId="0" borderId="20" xfId="53" applyFont="1" applyBorder="1" applyAlignment="1">
      <alignment horizontal="center" vertical="center"/>
      <protection/>
    </xf>
    <xf numFmtId="0" fontId="17" fillId="0" borderId="61" xfId="53" applyFont="1" applyBorder="1" applyAlignment="1">
      <alignment horizontal="center" vertical="center"/>
      <protection/>
    </xf>
    <xf numFmtId="0" fontId="17" fillId="0" borderId="53" xfId="53" applyFont="1" applyBorder="1" applyAlignment="1">
      <alignment horizontal="center" vertical="center"/>
      <protection/>
    </xf>
    <xf numFmtId="0" fontId="17" fillId="0" borderId="53" xfId="53" applyFont="1" applyBorder="1" applyAlignment="1">
      <alignment vertical="center"/>
      <protection/>
    </xf>
    <xf numFmtId="0" fontId="17" fillId="0" borderId="63" xfId="53" applyFont="1" applyBorder="1" applyAlignment="1">
      <alignment vertical="center"/>
      <protection/>
    </xf>
    <xf numFmtId="0" fontId="17" fillId="0" borderId="46" xfId="53" applyFont="1" applyBorder="1" applyAlignment="1">
      <alignment horizontal="center" vertical="center"/>
      <protection/>
    </xf>
    <xf numFmtId="0" fontId="17" fillId="0" borderId="64" xfId="53" applyFont="1" applyBorder="1" applyAlignment="1">
      <alignment vertical="center"/>
      <protection/>
    </xf>
    <xf numFmtId="0" fontId="17" fillId="0" borderId="38" xfId="53" applyFont="1" applyBorder="1" applyAlignment="1">
      <alignment vertical="center"/>
      <protection/>
    </xf>
    <xf numFmtId="0" fontId="17" fillId="0" borderId="22" xfId="53" applyFont="1" applyBorder="1" applyAlignment="1">
      <alignment horizontal="center" vertical="center"/>
      <protection/>
    </xf>
    <xf numFmtId="0" fontId="17" fillId="0" borderId="65" xfId="53" applyFont="1" applyBorder="1" applyAlignment="1">
      <alignment horizontal="center" vertical="center"/>
      <protection/>
    </xf>
    <xf numFmtId="0" fontId="17" fillId="54" borderId="53" xfId="53" applyFont="1" applyFill="1" applyBorder="1" applyAlignment="1">
      <alignment horizontal="center" vertical="center"/>
      <protection/>
    </xf>
    <xf numFmtId="0" fontId="17" fillId="54" borderId="53" xfId="53" applyFont="1" applyFill="1" applyBorder="1" applyAlignment="1">
      <alignment vertical="center"/>
      <protection/>
    </xf>
    <xf numFmtId="0" fontId="17" fillId="54" borderId="63" xfId="53" applyFont="1" applyFill="1" applyBorder="1" applyAlignment="1">
      <alignment vertical="center"/>
      <protection/>
    </xf>
    <xf numFmtId="0" fontId="17" fillId="54" borderId="46" xfId="53" applyFont="1" applyFill="1" applyBorder="1" applyAlignment="1">
      <alignment horizontal="center" vertical="center"/>
      <protection/>
    </xf>
    <xf numFmtId="0" fontId="17" fillId="54" borderId="64" xfId="53" applyFont="1" applyFill="1" applyBorder="1" applyAlignment="1">
      <alignment vertical="center"/>
      <protection/>
    </xf>
    <xf numFmtId="0" fontId="17" fillId="54" borderId="38" xfId="53" applyFont="1" applyFill="1" applyBorder="1" applyAlignment="1">
      <alignment vertical="center"/>
      <protection/>
    </xf>
    <xf numFmtId="0" fontId="17" fillId="54" borderId="22" xfId="53" applyFont="1" applyFill="1" applyBorder="1" applyAlignment="1">
      <alignment horizontal="center" vertical="center"/>
      <protection/>
    </xf>
    <xf numFmtId="0" fontId="17" fillId="54" borderId="65" xfId="53" applyFont="1" applyFill="1" applyBorder="1" applyAlignment="1">
      <alignment horizontal="center" vertical="center"/>
      <protection/>
    </xf>
    <xf numFmtId="0" fontId="3" fillId="38" borderId="95" xfId="0" applyFont="1" applyFill="1" applyBorder="1" applyAlignment="1">
      <alignment horizontal="center"/>
    </xf>
    <xf numFmtId="0" fontId="3" fillId="38" borderId="96" xfId="0" applyFont="1" applyFill="1" applyBorder="1" applyAlignment="1">
      <alignment horizontal="center"/>
    </xf>
    <xf numFmtId="0" fontId="3" fillId="38" borderId="97" xfId="0" applyFont="1" applyFill="1" applyBorder="1" applyAlignment="1">
      <alignment horizontal="center"/>
    </xf>
    <xf numFmtId="0" fontId="3" fillId="37" borderId="95" xfId="0" applyFont="1" applyFill="1" applyBorder="1" applyAlignment="1">
      <alignment horizontal="center"/>
    </xf>
    <xf numFmtId="0" fontId="3" fillId="37" borderId="96" xfId="0" applyFont="1" applyFill="1" applyBorder="1" applyAlignment="1">
      <alignment horizontal="center"/>
    </xf>
    <xf numFmtId="0" fontId="3" fillId="37" borderId="97" xfId="0" applyFont="1" applyFill="1" applyBorder="1" applyAlignment="1">
      <alignment horizontal="center"/>
    </xf>
    <xf numFmtId="0" fontId="3" fillId="39" borderId="95" xfId="0" applyFont="1" applyFill="1" applyBorder="1" applyAlignment="1">
      <alignment horizontal="center"/>
    </xf>
    <xf numFmtId="0" fontId="3" fillId="39" borderId="96" xfId="0" applyFont="1" applyFill="1" applyBorder="1" applyAlignment="1">
      <alignment horizontal="center"/>
    </xf>
    <xf numFmtId="0" fontId="3" fillId="39" borderId="97" xfId="0" applyFont="1" applyFill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11" xfId="0" applyBorder="1" applyAlignment="1">
      <alignment/>
    </xf>
    <xf numFmtId="0" fontId="0" fillId="0" borderId="63" xfId="0" applyBorder="1" applyAlignment="1">
      <alignment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14" fillId="0" borderId="95" xfId="0" applyFont="1" applyBorder="1" applyAlignment="1">
      <alignment horizontal="left"/>
    </xf>
    <xf numFmtId="0" fontId="14" fillId="0" borderId="97" xfId="0" applyFont="1" applyBorder="1" applyAlignment="1">
      <alignment horizontal="left"/>
    </xf>
    <xf numFmtId="0" fontId="2" fillId="0" borderId="52" xfId="0" applyFont="1" applyBorder="1" applyAlignment="1">
      <alignment/>
    </xf>
    <xf numFmtId="0" fontId="2" fillId="0" borderId="101" xfId="0" applyFont="1" applyBorder="1" applyAlignment="1">
      <alignment/>
    </xf>
    <xf numFmtId="0" fontId="2" fillId="0" borderId="59" xfId="0" applyFont="1" applyBorder="1" applyAlignment="1">
      <alignment/>
    </xf>
    <xf numFmtId="0" fontId="1" fillId="0" borderId="0" xfId="0" applyFont="1" applyAlignment="1" applyProtection="1">
      <alignment horizontal="center"/>
      <protection hidden="1"/>
    </xf>
    <xf numFmtId="0" fontId="1" fillId="49" borderId="0" xfId="0" applyFont="1" applyFill="1" applyAlignment="1">
      <alignment horizontal="center"/>
    </xf>
    <xf numFmtId="0" fontId="1" fillId="49" borderId="102" xfId="0" applyFont="1" applyFill="1" applyBorder="1" applyAlignment="1">
      <alignment horizontal="center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03" xfId="0" applyFont="1" applyBorder="1" applyAlignment="1" applyProtection="1">
      <alignment horizontal="center"/>
      <protection hidden="1"/>
    </xf>
    <xf numFmtId="0" fontId="3" fillId="0" borderId="6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03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01" xfId="0" applyFont="1" applyBorder="1" applyAlignment="1" applyProtection="1">
      <alignment horizontal="center"/>
      <protection hidden="1"/>
    </xf>
    <xf numFmtId="0" fontId="3" fillId="0" borderId="104" xfId="0" applyFont="1" applyBorder="1" applyAlignment="1" applyProtection="1">
      <alignment horizontal="center"/>
      <protection hidden="1"/>
    </xf>
    <xf numFmtId="0" fontId="5" fillId="33" borderId="95" xfId="0" applyFont="1" applyFill="1" applyBorder="1" applyAlignment="1" applyProtection="1">
      <alignment horizontal="center"/>
      <protection hidden="1"/>
    </xf>
    <xf numFmtId="0" fontId="5" fillId="33" borderId="96" xfId="0" applyFont="1" applyFill="1" applyBorder="1" applyAlignment="1" applyProtection="1">
      <alignment horizontal="center"/>
      <protection hidden="1"/>
    </xf>
    <xf numFmtId="0" fontId="5" fillId="33" borderId="97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05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01" xfId="0" applyFont="1" applyBorder="1" applyAlignment="1" applyProtection="1">
      <alignment horizontal="center" vertical="center"/>
      <protection hidden="1"/>
    </xf>
    <xf numFmtId="0" fontId="3" fillId="0" borderId="104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14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33" borderId="95" xfId="0" applyFont="1" applyFill="1" applyBorder="1" applyAlignment="1" applyProtection="1">
      <alignment horizontal="center"/>
      <protection hidden="1"/>
    </xf>
    <xf numFmtId="0" fontId="1" fillId="33" borderId="96" xfId="0" applyFont="1" applyFill="1" applyBorder="1" applyAlignment="1" applyProtection="1">
      <alignment horizontal="center"/>
      <protection hidden="1"/>
    </xf>
    <xf numFmtId="0" fontId="1" fillId="33" borderId="97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101" xfId="0" applyFont="1" applyBorder="1" applyAlignment="1" applyProtection="1">
      <alignment horizontal="center"/>
      <protection hidden="1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46" borderId="95" xfId="0" applyFont="1" applyFill="1" applyBorder="1" applyAlignment="1" applyProtection="1">
      <alignment horizontal="center"/>
      <protection hidden="1"/>
    </xf>
    <xf numFmtId="0" fontId="2" fillId="46" borderId="96" xfId="0" applyFont="1" applyFill="1" applyBorder="1" applyAlignment="1" applyProtection="1">
      <alignment horizontal="center"/>
      <protection hidden="1"/>
    </xf>
    <xf numFmtId="0" fontId="2" fillId="46" borderId="97" xfId="0" applyFont="1" applyFill="1" applyBorder="1" applyAlignment="1" applyProtection="1">
      <alignment horizontal="center"/>
      <protection hidden="1"/>
    </xf>
    <xf numFmtId="0" fontId="1" fillId="49" borderId="13" xfId="0" applyFont="1" applyFill="1" applyBorder="1" applyAlignment="1">
      <alignment horizontal="center"/>
    </xf>
    <xf numFmtId="0" fontId="2" fillId="52" borderId="95" xfId="0" applyFont="1" applyFill="1" applyBorder="1" applyAlignment="1">
      <alignment horizontal="center"/>
    </xf>
    <xf numFmtId="0" fontId="2" fillId="52" borderId="96" xfId="0" applyFont="1" applyFill="1" applyBorder="1" applyAlignment="1">
      <alignment horizontal="center"/>
    </xf>
    <xf numFmtId="0" fontId="2" fillId="52" borderId="97" xfId="0" applyFont="1" applyFill="1" applyBorder="1" applyAlignment="1">
      <alignment horizontal="center"/>
    </xf>
    <xf numFmtId="0" fontId="3" fillId="47" borderId="106" xfId="0" applyFont="1" applyFill="1" applyBorder="1" applyAlignment="1">
      <alignment horizontal="center"/>
    </xf>
    <xf numFmtId="0" fontId="3" fillId="47" borderId="13" xfId="0" applyFont="1" applyFill="1" applyBorder="1" applyAlignment="1">
      <alignment horizontal="center"/>
    </xf>
    <xf numFmtId="0" fontId="3" fillId="47" borderId="14" xfId="0" applyFont="1" applyFill="1" applyBorder="1" applyAlignment="1">
      <alignment horizontal="center"/>
    </xf>
    <xf numFmtId="20" fontId="17" fillId="0" borderId="86" xfId="53" applyNumberFormat="1" applyFont="1" applyBorder="1" applyAlignment="1">
      <alignment horizontal="center"/>
      <protection/>
    </xf>
    <xf numFmtId="20" fontId="17" fillId="0" borderId="107" xfId="53" applyNumberFormat="1" applyFont="1" applyBorder="1" applyAlignment="1">
      <alignment horizontal="center"/>
      <protection/>
    </xf>
    <xf numFmtId="20" fontId="17" fillId="0" borderId="85" xfId="53" applyNumberFormat="1" applyFont="1" applyBorder="1" applyAlignment="1">
      <alignment horizontal="center"/>
      <protection/>
    </xf>
    <xf numFmtId="20" fontId="17" fillId="0" borderId="108" xfId="53" applyNumberFormat="1" applyFont="1" applyBorder="1" applyAlignment="1">
      <alignment horizontal="center"/>
      <protection/>
    </xf>
    <xf numFmtId="20" fontId="17" fillId="0" borderId="85" xfId="53" applyNumberFormat="1" applyFont="1" applyFill="1" applyBorder="1" applyAlignment="1">
      <alignment horizontal="center"/>
      <protection/>
    </xf>
    <xf numFmtId="20" fontId="17" fillId="0" borderId="108" xfId="53" applyNumberFormat="1" applyFont="1" applyFill="1" applyBorder="1" applyAlignment="1">
      <alignment horizontal="center"/>
      <protection/>
    </xf>
    <xf numFmtId="20" fontId="17" fillId="0" borderId="87" xfId="53" applyNumberFormat="1" applyFont="1" applyBorder="1" applyAlignment="1">
      <alignment horizontal="center"/>
      <protection/>
    </xf>
    <xf numFmtId="20" fontId="17" fillId="0" borderId="109" xfId="53" applyNumberFormat="1" applyFont="1" applyBorder="1" applyAlignment="1">
      <alignment horizontal="center"/>
      <protection/>
    </xf>
    <xf numFmtId="20" fontId="2" fillId="33" borderId="95" xfId="53" applyNumberFormat="1" applyFont="1" applyFill="1" applyBorder="1" applyAlignment="1">
      <alignment horizontal="center" vertical="center"/>
      <protection/>
    </xf>
    <xf numFmtId="20" fontId="2" fillId="33" borderId="97" xfId="53" applyNumberFormat="1" applyFont="1" applyFill="1" applyBorder="1" applyAlignment="1">
      <alignment horizontal="center" vertical="center"/>
      <protection/>
    </xf>
    <xf numFmtId="20" fontId="17" fillId="0" borderId="84" xfId="53" applyNumberFormat="1" applyFont="1" applyBorder="1" applyAlignment="1">
      <alignment horizontal="center"/>
      <protection/>
    </xf>
    <xf numFmtId="20" fontId="17" fillId="0" borderId="110" xfId="53" applyNumberFormat="1" applyFont="1" applyBorder="1" applyAlignment="1">
      <alignment horizontal="center"/>
      <protection/>
    </xf>
    <xf numFmtId="0" fontId="69" fillId="0" borderId="0" xfId="53" applyFont="1" applyFill="1" applyBorder="1" applyAlignment="1" applyProtection="1">
      <alignment horizontal="left"/>
      <protection hidden="1"/>
    </xf>
    <xf numFmtId="0" fontId="69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Fill="1" applyBorder="1" applyAlignment="1" applyProtection="1">
      <alignment horizontal="center"/>
      <protection hidden="1"/>
    </xf>
    <xf numFmtId="0" fontId="69" fillId="0" borderId="0" xfId="53" applyFont="1" applyFill="1" applyBorder="1" applyAlignment="1" applyProtection="1">
      <alignment horizontal="center" vertical="center"/>
      <protection locked="0"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 applyProtection="1">
      <alignment horizontal="center" vertical="center"/>
      <protection hidden="1"/>
    </xf>
    <xf numFmtId="0" fontId="1" fillId="49" borderId="111" xfId="53" applyFont="1" applyFill="1" applyBorder="1" applyAlignment="1">
      <alignment horizontal="center" vertical="center"/>
      <protection/>
    </xf>
    <xf numFmtId="0" fontId="1" fillId="49" borderId="98" xfId="53" applyFont="1" applyFill="1" applyBorder="1" applyAlignment="1">
      <alignment horizontal="center" vertical="center"/>
      <protection/>
    </xf>
    <xf numFmtId="0" fontId="1" fillId="50" borderId="95" xfId="53" applyFont="1" applyFill="1" applyBorder="1" applyAlignment="1">
      <alignment horizontal="center" vertical="center"/>
      <protection/>
    </xf>
    <xf numFmtId="0" fontId="1" fillId="50" borderId="97" xfId="53" applyFont="1" applyFill="1" applyBorder="1" applyAlignment="1">
      <alignment horizontal="center" vertical="center"/>
      <protection/>
    </xf>
    <xf numFmtId="0" fontId="1" fillId="50" borderId="111" xfId="53" applyFont="1" applyFill="1" applyBorder="1" applyAlignment="1">
      <alignment horizontal="center" vertical="center"/>
      <protection/>
    </xf>
    <xf numFmtId="0" fontId="1" fillId="50" borderId="112" xfId="53" applyFont="1" applyFill="1" applyBorder="1" applyAlignment="1">
      <alignment horizontal="center" vertical="center"/>
      <protection/>
    </xf>
    <xf numFmtId="0" fontId="18" fillId="55" borderId="106" xfId="53" applyFont="1" applyFill="1" applyBorder="1" applyAlignment="1">
      <alignment horizontal="center"/>
      <protection/>
    </xf>
    <xf numFmtId="0" fontId="18" fillId="55" borderId="13" xfId="53" applyFont="1" applyFill="1" applyBorder="1" applyAlignment="1">
      <alignment horizontal="center"/>
      <protection/>
    </xf>
    <xf numFmtId="0" fontId="18" fillId="55" borderId="14" xfId="53" applyFont="1" applyFill="1" applyBorder="1" applyAlignment="1">
      <alignment horizontal="center"/>
      <protection/>
    </xf>
    <xf numFmtId="0" fontId="3" fillId="55" borderId="15" xfId="53" applyFont="1" applyFill="1" applyBorder="1" applyAlignment="1">
      <alignment horizontal="center"/>
      <protection/>
    </xf>
    <xf numFmtId="0" fontId="3" fillId="55" borderId="0" xfId="53" applyFont="1" applyFill="1" applyBorder="1" applyAlignment="1">
      <alignment horizontal="center"/>
      <protection/>
    </xf>
    <xf numFmtId="0" fontId="3" fillId="55" borderId="105" xfId="53" applyFont="1" applyFill="1" applyBorder="1" applyAlignment="1">
      <alignment horizontal="center"/>
      <protection/>
    </xf>
    <xf numFmtId="0" fontId="3" fillId="55" borderId="113" xfId="53" applyFont="1" applyFill="1" applyBorder="1" applyAlignment="1">
      <alignment horizontal="center"/>
      <protection/>
    </xf>
    <xf numFmtId="0" fontId="3" fillId="55" borderId="12" xfId="53" applyFont="1" applyFill="1" applyBorder="1" applyAlignment="1">
      <alignment horizontal="center"/>
      <protection/>
    </xf>
    <xf numFmtId="0" fontId="3" fillId="55" borderId="16" xfId="53" applyFont="1" applyFill="1" applyBorder="1" applyAlignment="1">
      <alignment horizontal="center"/>
      <protection/>
    </xf>
    <xf numFmtId="0" fontId="2" fillId="0" borderId="33" xfId="53" applyFont="1" applyBorder="1" applyAlignment="1" applyProtection="1">
      <alignment horizontal="center"/>
      <protection hidden="1"/>
    </xf>
    <xf numFmtId="0" fontId="69" fillId="0" borderId="52" xfId="53" applyFont="1" applyBorder="1" applyAlignment="1" applyProtection="1">
      <alignment horizontal="left"/>
      <protection hidden="1"/>
    </xf>
    <xf numFmtId="0" fontId="69" fillId="0" borderId="59" xfId="53" applyFont="1" applyBorder="1" applyAlignment="1" applyProtection="1">
      <alignment horizontal="left"/>
      <protection hidden="1"/>
    </xf>
    <xf numFmtId="0" fontId="69" fillId="0" borderId="53" xfId="53" applyFont="1" applyBorder="1" applyAlignment="1" applyProtection="1">
      <alignment horizontal="left"/>
      <protection hidden="1"/>
    </xf>
    <xf numFmtId="0" fontId="69" fillId="0" borderId="63" xfId="53" applyFont="1" applyBorder="1" applyAlignment="1" applyProtection="1">
      <alignment horizontal="left"/>
      <protection hidden="1"/>
    </xf>
    <xf numFmtId="0" fontId="69" fillId="0" borderId="54" xfId="53" applyFont="1" applyBorder="1" applyAlignment="1" applyProtection="1">
      <alignment horizontal="left"/>
      <protection hidden="1"/>
    </xf>
    <xf numFmtId="0" fontId="69" fillId="0" borderId="100" xfId="53" applyFont="1" applyBorder="1" applyAlignment="1" applyProtection="1">
      <alignment horizontal="left"/>
      <protection hidden="1"/>
    </xf>
    <xf numFmtId="0" fontId="1" fillId="49" borderId="95" xfId="53" applyFont="1" applyFill="1" applyBorder="1" applyAlignment="1">
      <alignment horizontal="center"/>
      <protection/>
    </xf>
    <xf numFmtId="0" fontId="1" fillId="49" borderId="96" xfId="53" applyFont="1" applyFill="1" applyBorder="1" applyAlignment="1">
      <alignment horizontal="center"/>
      <protection/>
    </xf>
    <xf numFmtId="0" fontId="1" fillId="49" borderId="97" xfId="53" applyFont="1" applyFill="1" applyBorder="1" applyAlignment="1">
      <alignment horizontal="center"/>
      <protection/>
    </xf>
    <xf numFmtId="0" fontId="1" fillId="50" borderId="95" xfId="53" applyFont="1" applyFill="1" applyBorder="1" applyAlignment="1">
      <alignment horizontal="center"/>
      <protection/>
    </xf>
    <xf numFmtId="0" fontId="1" fillId="50" borderId="96" xfId="53" applyFont="1" applyFill="1" applyBorder="1" applyAlignment="1">
      <alignment horizontal="center"/>
      <protection/>
    </xf>
    <xf numFmtId="0" fontId="1" fillId="50" borderId="97" xfId="53" applyFont="1" applyFill="1" applyBorder="1" applyAlignment="1">
      <alignment horizontal="center"/>
      <protection/>
    </xf>
    <xf numFmtId="0" fontId="69" fillId="0" borderId="54" xfId="53" applyFont="1" applyBorder="1" applyAlignment="1" applyProtection="1">
      <alignment horizontal="center" vertical="center"/>
      <protection locked="0"/>
    </xf>
    <xf numFmtId="0" fontId="69" fillId="0" borderId="100" xfId="53" applyFont="1" applyBorder="1" applyAlignment="1" applyProtection="1">
      <alignment horizontal="center" vertical="center"/>
      <protection locked="0"/>
    </xf>
    <xf numFmtId="0" fontId="69" fillId="0" borderId="53" xfId="53" applyFont="1" applyBorder="1" applyAlignment="1" applyProtection="1">
      <alignment vertical="center"/>
      <protection hidden="1"/>
    </xf>
    <xf numFmtId="0" fontId="69" fillId="0" borderId="63" xfId="53" applyFont="1" applyBorder="1" applyAlignment="1" applyProtection="1">
      <alignment vertical="center"/>
      <protection hidden="1"/>
    </xf>
    <xf numFmtId="0" fontId="69" fillId="0" borderId="54" xfId="53" applyFont="1" applyBorder="1" applyAlignment="1" applyProtection="1">
      <alignment vertical="center"/>
      <protection hidden="1"/>
    </xf>
    <xf numFmtId="0" fontId="69" fillId="0" borderId="100" xfId="53" applyFont="1" applyBorder="1" applyAlignment="1" applyProtection="1">
      <alignment vertical="center"/>
      <protection hidden="1"/>
    </xf>
    <xf numFmtId="0" fontId="2" fillId="0" borderId="40" xfId="53" applyFont="1" applyBorder="1" applyAlignment="1" applyProtection="1">
      <alignment horizontal="center"/>
      <protection hidden="1"/>
    </xf>
    <xf numFmtId="0" fontId="69" fillId="0" borderId="53" xfId="53" applyFont="1" applyBorder="1" applyAlignment="1" applyProtection="1">
      <alignment horizontal="center" vertical="center"/>
      <protection locked="0"/>
    </xf>
    <xf numFmtId="0" fontId="69" fillId="0" borderId="63" xfId="53" applyFont="1" applyBorder="1" applyAlignment="1" applyProtection="1">
      <alignment horizontal="center" vertical="center"/>
      <protection locked="0"/>
    </xf>
    <xf numFmtId="0" fontId="2" fillId="56" borderId="49" xfId="53" applyFont="1" applyFill="1" applyBorder="1" applyAlignment="1">
      <alignment horizontal="center" vertical="center"/>
      <protection/>
    </xf>
    <xf numFmtId="0" fontId="2" fillId="56" borderId="50" xfId="53" applyFont="1" applyFill="1" applyBorder="1" applyAlignment="1">
      <alignment horizontal="center" vertical="center"/>
      <protection/>
    </xf>
    <xf numFmtId="0" fontId="69" fillId="0" borderId="52" xfId="53" applyFont="1" applyBorder="1" applyAlignment="1" applyProtection="1">
      <alignment vertical="center"/>
      <protection hidden="1"/>
    </xf>
    <xf numFmtId="0" fontId="69" fillId="0" borderId="59" xfId="53" applyFont="1" applyBorder="1" applyAlignment="1" applyProtection="1">
      <alignment vertical="center"/>
      <protection hidden="1"/>
    </xf>
    <xf numFmtId="0" fontId="69" fillId="0" borderId="52" xfId="53" applyFont="1" applyBorder="1" applyAlignment="1" applyProtection="1">
      <alignment horizontal="center" vertical="center"/>
      <protection locked="0"/>
    </xf>
    <xf numFmtId="0" fontId="69" fillId="0" borderId="59" xfId="53" applyFont="1" applyBorder="1" applyAlignment="1" applyProtection="1">
      <alignment horizontal="center" vertical="center"/>
      <protection locked="0"/>
    </xf>
    <xf numFmtId="0" fontId="2" fillId="56" borderId="44" xfId="53" applyFont="1" applyFill="1" applyBorder="1" applyAlignment="1">
      <alignment horizontal="center" vertical="center"/>
      <protection/>
    </xf>
    <xf numFmtId="0" fontId="2" fillId="56" borderId="45" xfId="53" applyFont="1" applyFill="1" applyBorder="1" applyAlignment="1">
      <alignment horizontal="center" vertical="center"/>
      <protection/>
    </xf>
    <xf numFmtId="0" fontId="2" fillId="33" borderId="95" xfId="53" applyFont="1" applyFill="1" applyBorder="1" applyAlignment="1" applyProtection="1">
      <alignment horizontal="center" vertical="center"/>
      <protection hidden="1"/>
    </xf>
    <xf numFmtId="0" fontId="2" fillId="33" borderId="97" xfId="53" applyFont="1" applyFill="1" applyBorder="1" applyAlignment="1" applyProtection="1">
      <alignment horizontal="center" vertical="center"/>
      <protection hidden="1"/>
    </xf>
    <xf numFmtId="0" fontId="2" fillId="0" borderId="52" xfId="53" applyFont="1" applyBorder="1" applyAlignment="1" applyProtection="1">
      <alignment horizontal="left"/>
      <protection hidden="1"/>
    </xf>
    <xf numFmtId="0" fontId="2" fillId="0" borderId="59" xfId="53" applyFont="1" applyBorder="1" applyAlignment="1" applyProtection="1">
      <alignment horizontal="left"/>
      <protection hidden="1"/>
    </xf>
    <xf numFmtId="0" fontId="2" fillId="0" borderId="53" xfId="53" applyFont="1" applyBorder="1" applyAlignment="1" applyProtection="1">
      <alignment horizontal="left"/>
      <protection hidden="1"/>
    </xf>
    <xf numFmtId="0" fontId="2" fillId="0" borderId="63" xfId="53" applyFont="1" applyBorder="1" applyAlignment="1" applyProtection="1">
      <alignment horizontal="left"/>
      <protection hidden="1"/>
    </xf>
    <xf numFmtId="0" fontId="2" fillId="0" borderId="54" xfId="53" applyFont="1" applyBorder="1" applyAlignment="1" applyProtection="1">
      <alignment horizontal="left"/>
      <protection hidden="1"/>
    </xf>
    <xf numFmtId="0" fontId="2" fillId="0" borderId="100" xfId="53" applyFont="1" applyBorder="1" applyAlignment="1" applyProtection="1">
      <alignment horizontal="left"/>
      <protection hidden="1"/>
    </xf>
    <xf numFmtId="0" fontId="2" fillId="0" borderId="54" xfId="53" applyFont="1" applyBorder="1" applyAlignment="1" applyProtection="1">
      <alignment horizontal="center" vertical="center"/>
      <protection locked="0"/>
    </xf>
    <xf numFmtId="0" fontId="2" fillId="0" borderId="100" xfId="53" applyFont="1" applyBorder="1" applyAlignment="1" applyProtection="1">
      <alignment horizontal="center" vertical="center"/>
      <protection locked="0"/>
    </xf>
    <xf numFmtId="0" fontId="2" fillId="0" borderId="53" xfId="53" applyFont="1" applyBorder="1" applyAlignment="1" applyProtection="1">
      <alignment vertical="center"/>
      <protection hidden="1"/>
    </xf>
    <xf numFmtId="0" fontId="2" fillId="0" borderId="63" xfId="53" applyFont="1" applyBorder="1" applyAlignment="1" applyProtection="1">
      <alignment vertical="center"/>
      <protection hidden="1"/>
    </xf>
    <xf numFmtId="0" fontId="2" fillId="0" borderId="54" xfId="53" applyFont="1" applyBorder="1" applyAlignment="1" applyProtection="1">
      <alignment vertical="center"/>
      <protection hidden="1"/>
    </xf>
    <xf numFmtId="0" fontId="2" fillId="0" borderId="100" xfId="53" applyFont="1" applyBorder="1" applyAlignment="1" applyProtection="1">
      <alignment vertical="center"/>
      <protection hidden="1"/>
    </xf>
    <xf numFmtId="0" fontId="2" fillId="0" borderId="53" xfId="53" applyFont="1" applyBorder="1" applyAlignment="1" applyProtection="1">
      <alignment horizontal="center" vertical="center"/>
      <protection locked="0"/>
    </xf>
    <xf numFmtId="0" fontId="2" fillId="0" borderId="63" xfId="53" applyFont="1" applyBorder="1" applyAlignment="1" applyProtection="1">
      <alignment horizontal="center" vertical="center"/>
      <protection locked="0"/>
    </xf>
    <xf numFmtId="0" fontId="2" fillId="33" borderId="49" xfId="53" applyFont="1" applyFill="1" applyBorder="1" applyAlignment="1">
      <alignment horizontal="center" vertical="center"/>
      <protection/>
    </xf>
    <xf numFmtId="0" fontId="2" fillId="33" borderId="50" xfId="53" applyFont="1" applyFill="1" applyBorder="1" applyAlignment="1">
      <alignment horizontal="center" vertical="center"/>
      <protection/>
    </xf>
    <xf numFmtId="0" fontId="2" fillId="0" borderId="52" xfId="53" applyFont="1" applyBorder="1" applyAlignment="1" applyProtection="1">
      <alignment vertical="center"/>
      <protection hidden="1"/>
    </xf>
    <xf numFmtId="0" fontId="2" fillId="0" borderId="59" xfId="53" applyFont="1" applyBorder="1" applyAlignment="1" applyProtection="1">
      <alignment vertical="center"/>
      <protection hidden="1"/>
    </xf>
    <xf numFmtId="0" fontId="2" fillId="0" borderId="52" xfId="53" applyFont="1" applyBorder="1" applyAlignment="1" applyProtection="1">
      <alignment horizontal="center" vertical="center"/>
      <protection locked="0"/>
    </xf>
    <xf numFmtId="0" fontId="2" fillId="0" borderId="59" xfId="53" applyFont="1" applyBorder="1" applyAlignment="1" applyProtection="1">
      <alignment horizontal="center" vertical="center"/>
      <protection locked="0"/>
    </xf>
    <xf numFmtId="0" fontId="2" fillId="33" borderId="44" xfId="53" applyFont="1" applyFill="1" applyBorder="1" applyAlignment="1">
      <alignment horizontal="center" vertical="center"/>
      <protection/>
    </xf>
    <xf numFmtId="0" fontId="2" fillId="33" borderId="45" xfId="53" applyFont="1" applyFill="1" applyBorder="1" applyAlignment="1">
      <alignment horizontal="center" vertical="center"/>
      <protection/>
    </xf>
    <xf numFmtId="0" fontId="2" fillId="0" borderId="88" xfId="53" applyFont="1" applyBorder="1" applyAlignment="1" applyProtection="1">
      <alignment horizontal="center"/>
      <protection hidden="1"/>
    </xf>
    <xf numFmtId="0" fontId="2" fillId="0" borderId="36" xfId="53" applyFont="1" applyBorder="1" applyAlignment="1" applyProtection="1">
      <alignment horizontal="center"/>
      <protection hidden="1"/>
    </xf>
    <xf numFmtId="0" fontId="2" fillId="0" borderId="95" xfId="53" applyFont="1" applyBorder="1" applyAlignment="1" applyProtection="1">
      <alignment horizontal="center"/>
      <protection hidden="1"/>
    </xf>
    <xf numFmtId="0" fontId="2" fillId="33" borderId="54" xfId="53" applyFont="1" applyFill="1" applyBorder="1" applyAlignment="1">
      <alignment horizontal="center" vertical="center"/>
      <protection/>
    </xf>
    <xf numFmtId="0" fontId="2" fillId="33" borderId="100" xfId="53" applyFont="1" applyFill="1" applyBorder="1" applyAlignment="1">
      <alignment horizontal="center" vertical="center"/>
      <protection/>
    </xf>
    <xf numFmtId="0" fontId="2" fillId="33" borderId="52" xfId="53" applyFont="1" applyFill="1" applyBorder="1" applyAlignment="1">
      <alignment horizontal="center" vertical="center"/>
      <protection/>
    </xf>
    <xf numFmtId="0" fontId="2" fillId="33" borderId="59" xfId="53" applyFont="1" applyFill="1" applyBorder="1" applyAlignment="1">
      <alignment horizontal="center" vertical="center"/>
      <protection/>
    </xf>
    <xf numFmtId="0" fontId="21" fillId="0" borderId="0" xfId="53" applyFont="1" applyAlignment="1">
      <alignment horizontal="center"/>
      <protection/>
    </xf>
    <xf numFmtId="0" fontId="73" fillId="16" borderId="62" xfId="53" applyFont="1" applyFill="1" applyBorder="1" applyAlignment="1">
      <alignment horizontal="center" vertical="center" readingOrder="1"/>
      <protection/>
    </xf>
    <xf numFmtId="0" fontId="73" fillId="16" borderId="11" xfId="53" applyFont="1" applyFill="1" applyBorder="1" applyAlignment="1">
      <alignment horizontal="center" vertical="center" readingOrder="1"/>
      <protection/>
    </xf>
    <xf numFmtId="0" fontId="73" fillId="16" borderId="103" xfId="53" applyFont="1" applyFill="1" applyBorder="1" applyAlignment="1">
      <alignment horizontal="center" vertical="center" readingOrder="1"/>
      <protection/>
    </xf>
    <xf numFmtId="0" fontId="2" fillId="0" borderId="55" xfId="53" applyFont="1" applyBorder="1" applyAlignment="1" applyProtection="1">
      <alignment vertical="center"/>
      <protection hidden="1"/>
    </xf>
    <xf numFmtId="0" fontId="2" fillId="0" borderId="114" xfId="53" applyFont="1" applyBorder="1" applyAlignment="1" applyProtection="1">
      <alignment vertical="center"/>
      <protection hidden="1"/>
    </xf>
    <xf numFmtId="0" fontId="17" fillId="0" borderId="52" xfId="53" applyFont="1" applyBorder="1" applyAlignment="1" applyProtection="1">
      <alignment horizontal="left"/>
      <protection hidden="1"/>
    </xf>
    <xf numFmtId="0" fontId="17" fillId="0" borderId="59" xfId="53" applyFont="1" applyBorder="1" applyAlignment="1" applyProtection="1">
      <alignment horizontal="left"/>
      <protection hidden="1"/>
    </xf>
    <xf numFmtId="0" fontId="17" fillId="0" borderId="53" xfId="53" applyFont="1" applyBorder="1" applyAlignment="1" applyProtection="1">
      <alignment horizontal="left"/>
      <protection hidden="1"/>
    </xf>
    <xf numFmtId="0" fontId="17" fillId="0" borderId="63" xfId="53" applyFont="1" applyBorder="1" applyAlignment="1" applyProtection="1">
      <alignment horizontal="left"/>
      <protection hidden="1"/>
    </xf>
    <xf numFmtId="0" fontId="17" fillId="0" borderId="54" xfId="53" applyFont="1" applyBorder="1" applyAlignment="1" applyProtection="1">
      <alignment horizontal="left"/>
      <protection hidden="1"/>
    </xf>
    <xf numFmtId="0" fontId="17" fillId="0" borderId="100" xfId="53" applyFont="1" applyBorder="1" applyAlignment="1" applyProtection="1">
      <alignment horizontal="left"/>
      <protection hidden="1"/>
    </xf>
    <xf numFmtId="0" fontId="17" fillId="0" borderId="54" xfId="53" applyFont="1" applyBorder="1" applyAlignment="1" applyProtection="1">
      <alignment horizontal="center" vertical="center"/>
      <protection locked="0"/>
    </xf>
    <xf numFmtId="0" fontId="17" fillId="0" borderId="100" xfId="53" applyFont="1" applyBorder="1" applyAlignment="1" applyProtection="1">
      <alignment horizontal="center" vertical="center"/>
      <protection locked="0"/>
    </xf>
    <xf numFmtId="0" fontId="17" fillId="0" borderId="53" xfId="53" applyFont="1" applyBorder="1" applyAlignment="1" applyProtection="1">
      <alignment vertical="center"/>
      <protection hidden="1"/>
    </xf>
    <xf numFmtId="0" fontId="17" fillId="0" borderId="63" xfId="53" applyFont="1" applyBorder="1" applyAlignment="1" applyProtection="1">
      <alignment vertical="center"/>
      <protection hidden="1"/>
    </xf>
    <xf numFmtId="0" fontId="17" fillId="0" borderId="54" xfId="53" applyFont="1" applyBorder="1" applyAlignment="1" applyProtection="1">
      <alignment vertical="center"/>
      <protection hidden="1"/>
    </xf>
    <xf numFmtId="0" fontId="17" fillId="0" borderId="100" xfId="53" applyFont="1" applyBorder="1" applyAlignment="1" applyProtection="1">
      <alignment vertical="center"/>
      <protection hidden="1"/>
    </xf>
    <xf numFmtId="0" fontId="17" fillId="0" borderId="53" xfId="53" applyFont="1" applyBorder="1" applyAlignment="1" applyProtection="1">
      <alignment horizontal="center" vertical="center"/>
      <protection locked="0"/>
    </xf>
    <xf numFmtId="0" fontId="17" fillId="0" borderId="63" xfId="53" applyFont="1" applyBorder="1" applyAlignment="1" applyProtection="1">
      <alignment horizontal="center" vertical="center"/>
      <protection locked="0"/>
    </xf>
    <xf numFmtId="0" fontId="17" fillId="0" borderId="52" xfId="53" applyFont="1" applyBorder="1" applyAlignment="1" applyProtection="1">
      <alignment vertical="center"/>
      <protection hidden="1"/>
    </xf>
    <xf numFmtId="0" fontId="17" fillId="0" borderId="59" xfId="53" applyFont="1" applyBorder="1" applyAlignment="1" applyProtection="1">
      <alignment vertical="center"/>
      <protection hidden="1"/>
    </xf>
    <xf numFmtId="0" fontId="17" fillId="0" borderId="52" xfId="53" applyFont="1" applyBorder="1" applyAlignment="1" applyProtection="1">
      <alignment horizontal="center" vertical="center"/>
      <protection locked="0"/>
    </xf>
    <xf numFmtId="0" fontId="17" fillId="0" borderId="59" xfId="53" applyFont="1" applyBorder="1" applyAlignment="1" applyProtection="1">
      <alignment horizontal="center" vertical="center"/>
      <protection locked="0"/>
    </xf>
    <xf numFmtId="0" fontId="26" fillId="57" borderId="62" xfId="53" applyFont="1" applyFill="1" applyBorder="1" applyAlignment="1">
      <alignment horizontal="center" vertical="center" readingOrder="1"/>
      <protection/>
    </xf>
    <xf numFmtId="0" fontId="26" fillId="57" borderId="11" xfId="53" applyFont="1" applyFill="1" applyBorder="1" applyAlignment="1">
      <alignment horizontal="center" vertical="center" readingOrder="1"/>
      <protection/>
    </xf>
    <xf numFmtId="0" fontId="26" fillId="57" borderId="103" xfId="53" applyFont="1" applyFill="1" applyBorder="1" applyAlignment="1">
      <alignment horizontal="center" vertical="center" readingOrder="1"/>
      <protection/>
    </xf>
    <xf numFmtId="0" fontId="3" fillId="33" borderId="40" xfId="53" applyFont="1" applyFill="1" applyBorder="1" applyAlignment="1">
      <alignment horizontal="center" vertical="center"/>
      <protection/>
    </xf>
    <xf numFmtId="0" fontId="3" fillId="33" borderId="33" xfId="53" applyFont="1" applyFill="1" applyBorder="1" applyAlignment="1">
      <alignment horizontal="center" vertical="center"/>
      <protection/>
    </xf>
    <xf numFmtId="0" fontId="3" fillId="33" borderId="43" xfId="53" applyFont="1" applyFill="1" applyBorder="1" applyAlignment="1">
      <alignment horizontal="center" vertical="center"/>
      <protection/>
    </xf>
    <xf numFmtId="49" fontId="22" fillId="0" borderId="0" xfId="53" applyNumberFormat="1" applyFont="1" applyAlignment="1">
      <alignment horizontal="right" vertical="center"/>
      <protection/>
    </xf>
    <xf numFmtId="0" fontId="2" fillId="55" borderId="95" xfId="53" applyFont="1" applyFill="1" applyBorder="1" applyAlignment="1">
      <alignment horizontal="center"/>
      <protection/>
    </xf>
    <xf numFmtId="0" fontId="2" fillId="55" borderId="96" xfId="53" applyFont="1" applyFill="1" applyBorder="1" applyAlignment="1">
      <alignment horizontal="center"/>
      <protection/>
    </xf>
    <xf numFmtId="0" fontId="2" fillId="55" borderId="97" xfId="53" applyFont="1" applyFill="1" applyBorder="1" applyAlignment="1">
      <alignment horizontal="center"/>
      <protection/>
    </xf>
    <xf numFmtId="0" fontId="74" fillId="38" borderId="95" xfId="53" applyFont="1" applyFill="1" applyBorder="1" applyAlignment="1">
      <alignment horizontal="center"/>
      <protection/>
    </xf>
    <xf numFmtId="0" fontId="74" fillId="38" borderId="96" xfId="53" applyFont="1" applyFill="1" applyBorder="1" applyAlignment="1">
      <alignment horizontal="center"/>
      <protection/>
    </xf>
    <xf numFmtId="0" fontId="74" fillId="38" borderId="97" xfId="53" applyFont="1" applyFill="1" applyBorder="1" applyAlignment="1">
      <alignment horizontal="center"/>
      <protection/>
    </xf>
    <xf numFmtId="0" fontId="2" fillId="49" borderId="95" xfId="53" applyFont="1" applyFill="1" applyBorder="1" applyAlignment="1">
      <alignment horizontal="center"/>
      <protection/>
    </xf>
    <xf numFmtId="0" fontId="2" fillId="49" borderId="96" xfId="53" applyFont="1" applyFill="1" applyBorder="1" applyAlignment="1">
      <alignment horizontal="center"/>
      <protection/>
    </xf>
    <xf numFmtId="0" fontId="2" fillId="49" borderId="97" xfId="53" applyFont="1" applyFill="1" applyBorder="1" applyAlignment="1">
      <alignment horizontal="center"/>
      <protection/>
    </xf>
    <xf numFmtId="0" fontId="2" fillId="49" borderId="111" xfId="53" applyFont="1" applyFill="1" applyBorder="1" applyAlignment="1">
      <alignment horizontal="center" vertical="center"/>
      <protection/>
    </xf>
    <xf numFmtId="0" fontId="2" fillId="49" borderId="98" xfId="53" applyFont="1" applyFill="1" applyBorder="1" applyAlignment="1">
      <alignment horizontal="center" vertical="center"/>
      <protection/>
    </xf>
    <xf numFmtId="0" fontId="2" fillId="49" borderId="95" xfId="53" applyFont="1" applyFill="1" applyBorder="1" applyAlignment="1">
      <alignment horizontal="center" vertical="center"/>
      <protection/>
    </xf>
    <xf numFmtId="0" fontId="2" fillId="49" borderId="97" xfId="53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/>
    </xf>
    <xf numFmtId="0" fontId="75" fillId="16" borderId="62" xfId="0" applyFont="1" applyFill="1" applyBorder="1" applyAlignment="1">
      <alignment horizontal="center" vertical="center" readingOrder="1"/>
    </xf>
    <xf numFmtId="0" fontId="75" fillId="16" borderId="11" xfId="0" applyFont="1" applyFill="1" applyBorder="1" applyAlignment="1">
      <alignment horizontal="center" vertical="center" readingOrder="1"/>
    </xf>
    <xf numFmtId="0" fontId="75" fillId="16" borderId="103" xfId="0" applyFont="1" applyFill="1" applyBorder="1" applyAlignment="1">
      <alignment horizontal="center" vertical="center" readingOrder="1"/>
    </xf>
    <xf numFmtId="0" fontId="17" fillId="37" borderId="26" xfId="53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4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361950</xdr:colOff>
      <xdr:row>2</xdr:row>
      <xdr:rowOff>38100</xdr:rowOff>
    </xdr:to>
    <xdr:pic>
      <xdr:nvPicPr>
        <xdr:cNvPr id="1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333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219075</xdr:colOff>
      <xdr:row>0</xdr:row>
      <xdr:rowOff>19050</xdr:rowOff>
    </xdr:from>
    <xdr:to>
      <xdr:col>17</xdr:col>
      <xdr:colOff>552450</xdr:colOff>
      <xdr:row>2</xdr:row>
      <xdr:rowOff>9525</xdr:rowOff>
    </xdr:to>
    <xdr:pic>
      <xdr:nvPicPr>
        <xdr:cNvPr id="2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905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57150</xdr:rowOff>
    </xdr:from>
    <xdr:to>
      <xdr:col>13</xdr:col>
      <xdr:colOff>533400</xdr:colOff>
      <xdr:row>2</xdr:row>
      <xdr:rowOff>133350</xdr:rowOff>
    </xdr:to>
    <xdr:sp>
      <xdr:nvSpPr>
        <xdr:cNvPr id="1" name="WordArt 1"/>
        <xdr:cNvSpPr>
          <a:spLocks/>
        </xdr:cNvSpPr>
      </xdr:nvSpPr>
      <xdr:spPr>
        <a:xfrm>
          <a:off x="933450" y="57150"/>
          <a:ext cx="86106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66675</xdr:rowOff>
    </xdr:from>
    <xdr:to>
      <xdr:col>1</xdr:col>
      <xdr:colOff>476250</xdr:colOff>
      <xdr:row>3</xdr:row>
      <xdr:rowOff>114300</xdr:rowOff>
    </xdr:to>
    <xdr:pic>
      <xdr:nvPicPr>
        <xdr:cNvPr id="2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0</xdr:row>
      <xdr:rowOff>66675</xdr:rowOff>
    </xdr:from>
    <xdr:to>
      <xdr:col>14</xdr:col>
      <xdr:colOff>647700</xdr:colOff>
      <xdr:row>3</xdr:row>
      <xdr:rowOff>104775</xdr:rowOff>
    </xdr:to>
    <xdr:pic>
      <xdr:nvPicPr>
        <xdr:cNvPr id="3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66675"/>
          <a:ext cx="447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85725</xdr:rowOff>
    </xdr:from>
    <xdr:to>
      <xdr:col>4</xdr:col>
      <xdr:colOff>466725</xdr:colOff>
      <xdr:row>1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514350" y="85725"/>
          <a:ext cx="320992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0</xdr:col>
      <xdr:colOff>514350</xdr:colOff>
      <xdr:row>1</xdr:row>
      <xdr:rowOff>152400</xdr:rowOff>
    </xdr:from>
    <xdr:to>
      <xdr:col>4</xdr:col>
      <xdr:colOff>361950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4350" y="314325"/>
          <a:ext cx="3105150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RANKING FINAL DEL SEVEN 2014</a:t>
          </a:r>
        </a:p>
      </xdr:txBody>
    </xdr:sp>
    <xdr:clientData/>
  </xdr:twoCellAnchor>
  <xdr:twoCellAnchor>
    <xdr:from>
      <xdr:col>11</xdr:col>
      <xdr:colOff>19050</xdr:colOff>
      <xdr:row>0</xdr:row>
      <xdr:rowOff>38100</xdr:rowOff>
    </xdr:from>
    <xdr:to>
      <xdr:col>26</xdr:col>
      <xdr:colOff>85725</xdr:colOff>
      <xdr:row>1</xdr:row>
      <xdr:rowOff>66675</xdr:rowOff>
    </xdr:to>
    <xdr:sp>
      <xdr:nvSpPr>
        <xdr:cNvPr id="3" name="WordArt 3"/>
        <xdr:cNvSpPr>
          <a:spLocks/>
        </xdr:cNvSpPr>
      </xdr:nvSpPr>
      <xdr:spPr>
        <a:xfrm>
          <a:off x="6638925" y="38100"/>
          <a:ext cx="379095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10</xdr:col>
      <xdr:colOff>9525</xdr:colOff>
      <xdr:row>1</xdr:row>
      <xdr:rowOff>142875</xdr:rowOff>
    </xdr:from>
    <xdr:to>
      <xdr:col>27</xdr:col>
      <xdr:colOff>19050</xdr:colOff>
      <xdr:row>3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00800" y="304800"/>
          <a:ext cx="419100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SEVEN a SIDE DE DIVISIÓN SUPERIOR 2015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2</xdr:row>
      <xdr:rowOff>66675</xdr:rowOff>
    </xdr:from>
    <xdr:to>
      <xdr:col>9</xdr:col>
      <xdr:colOff>352425</xdr:colOff>
      <xdr:row>5</xdr:row>
      <xdr:rowOff>38100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847850" y="390525"/>
          <a:ext cx="57721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 SEVEN A SIDE DE DIVISIÓN SUPERIOR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MONTE GRANDE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SÁBADO 24 DE OCTUBRE </a:t>
          </a:r>
        </a:p>
      </xdr:txBody>
    </xdr:sp>
    <xdr:clientData/>
  </xdr:twoCellAnchor>
  <xdr:twoCellAnchor>
    <xdr:from>
      <xdr:col>2</xdr:col>
      <xdr:colOff>333375</xdr:colOff>
      <xdr:row>0</xdr:row>
      <xdr:rowOff>133350</xdr:rowOff>
    </xdr:from>
    <xdr:to>
      <xdr:col>10</xdr:col>
      <xdr:colOff>323850</xdr:colOff>
      <xdr:row>2</xdr:row>
      <xdr:rowOff>0</xdr:rowOff>
    </xdr:to>
    <xdr:sp>
      <xdr:nvSpPr>
        <xdr:cNvPr id="2" name="WordArt 1"/>
        <xdr:cNvSpPr>
          <a:spLocks/>
        </xdr:cNvSpPr>
      </xdr:nvSpPr>
      <xdr:spPr>
        <a:xfrm>
          <a:off x="1066800" y="133350"/>
          <a:ext cx="756285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114300</xdr:rowOff>
    </xdr:from>
    <xdr:to>
      <xdr:col>1</xdr:col>
      <xdr:colOff>571500</xdr:colOff>
      <xdr:row>4</xdr:row>
      <xdr:rowOff>104775</xdr:rowOff>
    </xdr:to>
    <xdr:pic>
      <xdr:nvPicPr>
        <xdr:cNvPr id="3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647700</xdr:colOff>
      <xdr:row>0</xdr:row>
      <xdr:rowOff>114300</xdr:rowOff>
    </xdr:from>
    <xdr:to>
      <xdr:col>10</xdr:col>
      <xdr:colOff>1171575</xdr:colOff>
      <xdr:row>4</xdr:row>
      <xdr:rowOff>104775</xdr:rowOff>
    </xdr:to>
    <xdr:pic>
      <xdr:nvPicPr>
        <xdr:cNvPr id="4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11430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0</xdr:rowOff>
    </xdr:from>
    <xdr:to>
      <xdr:col>13</xdr:col>
      <xdr:colOff>581025</xdr:colOff>
      <xdr:row>2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733425" y="0"/>
          <a:ext cx="94678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333375</xdr:colOff>
      <xdr:row>2</xdr:row>
      <xdr:rowOff>104775</xdr:rowOff>
    </xdr:to>
    <xdr:pic>
      <xdr:nvPicPr>
        <xdr:cNvPr id="2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0</xdr:row>
      <xdr:rowOff>38100</xdr:rowOff>
    </xdr:from>
    <xdr:to>
      <xdr:col>14</xdr:col>
      <xdr:colOff>504825</xdr:colOff>
      <xdr:row>2</xdr:row>
      <xdr:rowOff>95250</xdr:rowOff>
    </xdr:to>
    <xdr:pic>
      <xdr:nvPicPr>
        <xdr:cNvPr id="3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38100"/>
          <a:ext cx="333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137</xdr:row>
      <xdr:rowOff>114300</xdr:rowOff>
    </xdr:from>
    <xdr:to>
      <xdr:col>14</xdr:col>
      <xdr:colOff>676275</xdr:colOff>
      <xdr:row>139</xdr:row>
      <xdr:rowOff>76200</xdr:rowOff>
    </xdr:to>
    <xdr:sp>
      <xdr:nvSpPr>
        <xdr:cNvPr id="4" name="Flecha a la derecha con muesca 4"/>
        <xdr:cNvSpPr>
          <a:spLocks/>
        </xdr:cNvSpPr>
      </xdr:nvSpPr>
      <xdr:spPr>
        <a:xfrm flipH="1">
          <a:off x="10439400" y="26708100"/>
          <a:ext cx="571500" cy="361950"/>
        </a:xfrm>
        <a:prstGeom prst="notchedRightArrow">
          <a:avLst>
            <a:gd name="adj" fmla="val 1851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2</xdr:row>
      <xdr:rowOff>66675</xdr:rowOff>
    </xdr:from>
    <xdr:to>
      <xdr:col>9</xdr:col>
      <xdr:colOff>295275</xdr:colOff>
      <xdr:row>5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790700" y="390525"/>
          <a:ext cx="5743575" cy="523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 SEVEN A SIDE DE DIVISIÓN SUPERIOR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PUCARA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SÁBADO 24 DE OCTUBRE </a:t>
          </a:r>
        </a:p>
      </xdr:txBody>
    </xdr:sp>
    <xdr:clientData/>
  </xdr:twoCellAnchor>
  <xdr:twoCellAnchor>
    <xdr:from>
      <xdr:col>2</xdr:col>
      <xdr:colOff>266700</xdr:colOff>
      <xdr:row>0</xdr:row>
      <xdr:rowOff>133350</xdr:rowOff>
    </xdr:from>
    <xdr:to>
      <xdr:col>10</xdr:col>
      <xdr:colOff>257175</xdr:colOff>
      <xdr:row>2</xdr:row>
      <xdr:rowOff>0</xdr:rowOff>
    </xdr:to>
    <xdr:sp>
      <xdr:nvSpPr>
        <xdr:cNvPr id="2" name="WordArt 1"/>
        <xdr:cNvSpPr>
          <a:spLocks/>
        </xdr:cNvSpPr>
      </xdr:nvSpPr>
      <xdr:spPr>
        <a:xfrm>
          <a:off x="1000125" y="133350"/>
          <a:ext cx="734377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114300</xdr:rowOff>
    </xdr:from>
    <xdr:to>
      <xdr:col>1</xdr:col>
      <xdr:colOff>571500</xdr:colOff>
      <xdr:row>4</xdr:row>
      <xdr:rowOff>104775</xdr:rowOff>
    </xdr:to>
    <xdr:pic>
      <xdr:nvPicPr>
        <xdr:cNvPr id="3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581025</xdr:colOff>
      <xdr:row>0</xdr:row>
      <xdr:rowOff>114300</xdr:rowOff>
    </xdr:from>
    <xdr:to>
      <xdr:col>10</xdr:col>
      <xdr:colOff>1104900</xdr:colOff>
      <xdr:row>4</xdr:row>
      <xdr:rowOff>104775</xdr:rowOff>
    </xdr:to>
    <xdr:pic>
      <xdr:nvPicPr>
        <xdr:cNvPr id="4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1430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0</xdr:rowOff>
    </xdr:from>
    <xdr:to>
      <xdr:col>13</xdr:col>
      <xdr:colOff>581025</xdr:colOff>
      <xdr:row>2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733425" y="0"/>
          <a:ext cx="98583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333375</xdr:colOff>
      <xdr:row>2</xdr:row>
      <xdr:rowOff>95250</xdr:rowOff>
    </xdr:to>
    <xdr:pic>
      <xdr:nvPicPr>
        <xdr:cNvPr id="2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0</xdr:row>
      <xdr:rowOff>28575</xdr:rowOff>
    </xdr:from>
    <xdr:to>
      <xdr:col>14</xdr:col>
      <xdr:colOff>504825</xdr:colOff>
      <xdr:row>2</xdr:row>
      <xdr:rowOff>85725</xdr:rowOff>
    </xdr:to>
    <xdr:pic>
      <xdr:nvPicPr>
        <xdr:cNvPr id="3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28575"/>
          <a:ext cx="333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121</xdr:row>
      <xdr:rowOff>114300</xdr:rowOff>
    </xdr:from>
    <xdr:to>
      <xdr:col>14</xdr:col>
      <xdr:colOff>676275</xdr:colOff>
      <xdr:row>123</xdr:row>
      <xdr:rowOff>76200</xdr:rowOff>
    </xdr:to>
    <xdr:sp>
      <xdr:nvSpPr>
        <xdr:cNvPr id="4" name="Flecha a la derecha con muesca 4"/>
        <xdr:cNvSpPr>
          <a:spLocks/>
        </xdr:cNvSpPr>
      </xdr:nvSpPr>
      <xdr:spPr>
        <a:xfrm flipH="1">
          <a:off x="10829925" y="23641050"/>
          <a:ext cx="571500" cy="361950"/>
        </a:xfrm>
        <a:prstGeom prst="notchedRightArrow">
          <a:avLst>
            <a:gd name="adj" fmla="val 1851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2</xdr:row>
      <xdr:rowOff>66675</xdr:rowOff>
    </xdr:from>
    <xdr:to>
      <xdr:col>9</xdr:col>
      <xdr:colOff>390525</xdr:colOff>
      <xdr:row>5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885950" y="390525"/>
          <a:ext cx="6600825" cy="523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 SEVEN A SIDE DE DIVISIÓN SUPERIOR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ALUMNI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SÁBADO 24 DE OCTUBRE </a:t>
          </a:r>
        </a:p>
      </xdr:txBody>
    </xdr:sp>
    <xdr:clientData/>
  </xdr:twoCellAnchor>
  <xdr:twoCellAnchor>
    <xdr:from>
      <xdr:col>2</xdr:col>
      <xdr:colOff>333375</xdr:colOff>
      <xdr:row>0</xdr:row>
      <xdr:rowOff>133350</xdr:rowOff>
    </xdr:from>
    <xdr:to>
      <xdr:col>10</xdr:col>
      <xdr:colOff>323850</xdr:colOff>
      <xdr:row>2</xdr:row>
      <xdr:rowOff>0</xdr:rowOff>
    </xdr:to>
    <xdr:sp>
      <xdr:nvSpPr>
        <xdr:cNvPr id="2" name="WordArt 1"/>
        <xdr:cNvSpPr>
          <a:spLocks/>
        </xdr:cNvSpPr>
      </xdr:nvSpPr>
      <xdr:spPr>
        <a:xfrm>
          <a:off x="1066800" y="133350"/>
          <a:ext cx="806767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114300</xdr:rowOff>
    </xdr:from>
    <xdr:to>
      <xdr:col>1</xdr:col>
      <xdr:colOff>571500</xdr:colOff>
      <xdr:row>4</xdr:row>
      <xdr:rowOff>104775</xdr:rowOff>
    </xdr:to>
    <xdr:pic>
      <xdr:nvPicPr>
        <xdr:cNvPr id="3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0</xdr:row>
      <xdr:rowOff>114300</xdr:rowOff>
    </xdr:from>
    <xdr:to>
      <xdr:col>10</xdr:col>
      <xdr:colOff>1114425</xdr:colOff>
      <xdr:row>4</xdr:row>
      <xdr:rowOff>104775</xdr:rowOff>
    </xdr:to>
    <xdr:pic>
      <xdr:nvPicPr>
        <xdr:cNvPr id="4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1430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0</xdr:rowOff>
    </xdr:from>
    <xdr:to>
      <xdr:col>13</xdr:col>
      <xdr:colOff>581025</xdr:colOff>
      <xdr:row>2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733425" y="0"/>
          <a:ext cx="111442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333375</xdr:colOff>
      <xdr:row>2</xdr:row>
      <xdr:rowOff>104775</xdr:rowOff>
    </xdr:to>
    <xdr:pic>
      <xdr:nvPicPr>
        <xdr:cNvPr id="2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0</xdr:row>
      <xdr:rowOff>38100</xdr:rowOff>
    </xdr:from>
    <xdr:to>
      <xdr:col>14</xdr:col>
      <xdr:colOff>504825</xdr:colOff>
      <xdr:row>2</xdr:row>
      <xdr:rowOff>95250</xdr:rowOff>
    </xdr:to>
    <xdr:pic>
      <xdr:nvPicPr>
        <xdr:cNvPr id="3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38100"/>
          <a:ext cx="333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2</xdr:col>
      <xdr:colOff>276225</xdr:colOff>
      <xdr:row>4</xdr:row>
      <xdr:rowOff>123825</xdr:rowOff>
    </xdr:to>
    <xdr:pic>
      <xdr:nvPicPr>
        <xdr:cNvPr id="1" name="Picture 49" descr="http://www.nomenmunay.com.ar/wp-content/uploads/2012/04/ESCUDO-URB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028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123825</xdr:rowOff>
    </xdr:from>
    <xdr:to>
      <xdr:col>9</xdr:col>
      <xdr:colOff>381000</xdr:colOff>
      <xdr:row>2</xdr:row>
      <xdr:rowOff>152400</xdr:rowOff>
    </xdr:to>
    <xdr:sp>
      <xdr:nvSpPr>
        <xdr:cNvPr id="2" name="WordArt 1"/>
        <xdr:cNvSpPr>
          <a:spLocks/>
        </xdr:cNvSpPr>
      </xdr:nvSpPr>
      <xdr:spPr>
        <a:xfrm>
          <a:off x="1066800" y="123825"/>
          <a:ext cx="686752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2</xdr:col>
      <xdr:colOff>161925</xdr:colOff>
      <xdr:row>3</xdr:row>
      <xdr:rowOff>85725</xdr:rowOff>
    </xdr:from>
    <xdr:to>
      <xdr:col>9</xdr:col>
      <xdr:colOff>504825</xdr:colOff>
      <xdr:row>6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42975" y="571500"/>
          <a:ext cx="7115175" cy="552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 SEVEN A SIDE DIVISION SUPERIOR -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REGATAS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 VISTA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DOMINGO 01/11/2015</a:t>
          </a:r>
        </a:p>
      </xdr:txBody>
    </xdr:sp>
    <xdr:clientData/>
  </xdr:twoCellAnchor>
  <xdr:twoCellAnchor editAs="oneCell">
    <xdr:from>
      <xdr:col>10</xdr:col>
      <xdr:colOff>9525</xdr:colOff>
      <xdr:row>0</xdr:row>
      <xdr:rowOff>76200</xdr:rowOff>
    </xdr:from>
    <xdr:to>
      <xdr:col>10</xdr:col>
      <xdr:colOff>704850</xdr:colOff>
      <xdr:row>4</xdr:row>
      <xdr:rowOff>123825</xdr:rowOff>
    </xdr:to>
    <xdr:pic>
      <xdr:nvPicPr>
        <xdr:cNvPr id="4" name="Picture 49" descr="http://www.nomenmunay.com.ar/wp-content/uploads/2012/04/ESCUDO-URBA.jpg"/>
        <xdr:cNvPicPr preferRelativeResize="1">
          <a:picLocks noChangeAspect="1"/>
        </xdr:cNvPicPr>
      </xdr:nvPicPr>
      <xdr:blipFill>
        <a:blip r:embed="rId1"/>
        <a:srcRect l="16891" r="14715"/>
        <a:stretch>
          <a:fillRect/>
        </a:stretch>
      </xdr:blipFill>
      <xdr:spPr>
        <a:xfrm>
          <a:off x="8143875" y="7620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ven%20Superior%202015%20dieg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AppData\Local\Microsoft\Windows\Temporary%20Internet%20Files\Content.Outlook\LVYNT663\Seven%20Superior%202015%20ALUM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las Control Inscrip."/>
      <sheetName val="Planillas Inscrip."/>
      <sheetName val="Ranking 2014- Zonas 2015"/>
      <sheetName val="Zonas"/>
      <sheetName val="Fixture MONTE GRANDE"/>
      <sheetName val="Tablas MONTE GRANDE"/>
      <sheetName val="Fixture PUCARA"/>
      <sheetName val="Tablas PUCARA"/>
      <sheetName val="Fixture ALUMNI"/>
      <sheetName val="Tablas ALUMNI"/>
      <sheetName val="Fixture Finales"/>
      <sheetName val="Tablas Finales"/>
    </sheetNames>
    <sheetDataSet>
      <sheetData sheetId="3">
        <row r="3">
          <cell r="D3" t="str">
            <v>LICEO NAVAL</v>
          </cell>
          <cell r="E3" t="str">
            <v>SIC</v>
          </cell>
          <cell r="F3" t="str">
            <v>SAN MARTIN</v>
          </cell>
          <cell r="L3" t="str">
            <v>SAN ALBANO</v>
          </cell>
        </row>
        <row r="4">
          <cell r="D4" t="str">
            <v>SAN CIRANO</v>
          </cell>
          <cell r="E4" t="str">
            <v>REGATAS BELLA VISTA</v>
          </cell>
          <cell r="F4" t="str">
            <v>PUEYRREDON </v>
          </cell>
          <cell r="L4" t="str">
            <v>BUENOS AIRES</v>
          </cell>
        </row>
        <row r="5">
          <cell r="D5" t="str">
            <v>CHAMPAGNAT</v>
          </cell>
          <cell r="E5" t="str">
            <v>HURLING</v>
          </cell>
          <cell r="F5" t="str">
            <v>DON BOSCO</v>
          </cell>
          <cell r="L5" t="str">
            <v>SAN CARLOS</v>
          </cell>
        </row>
        <row r="6">
          <cell r="D6" t="str">
            <v>TIGRE</v>
          </cell>
          <cell r="E6" t="str">
            <v>MONTE GRANDE</v>
          </cell>
          <cell r="F6" t="str">
            <v>GIMNASIA y ESGRIMA</v>
          </cell>
          <cell r="L6" t="str">
            <v>UNIV. DE LA PLATA</v>
          </cell>
        </row>
        <row r="10">
          <cell r="H10" t="str">
            <v>SAN MARCOS</v>
          </cell>
          <cell r="I10" t="str">
            <v>G y E DE ITUZAINGO</v>
          </cell>
          <cell r="J10" t="str">
            <v>ATLETICO y PROGRESO</v>
          </cell>
          <cell r="K10" t="str">
            <v>LAS CAÑAS</v>
          </cell>
        </row>
        <row r="11">
          <cell r="H11" t="str">
            <v>VICENTE LOPEZ</v>
          </cell>
          <cell r="I11" t="str">
            <v>VARELA JR</v>
          </cell>
          <cell r="J11" t="str">
            <v>EL RETIRO</v>
          </cell>
          <cell r="K11" t="str">
            <v>BANCO HIPOTECARIO</v>
          </cell>
        </row>
        <row r="12">
          <cell r="H12" t="str">
            <v>BERAZATEGUI</v>
          </cell>
          <cell r="I12" t="str">
            <v>LOS PINOS</v>
          </cell>
          <cell r="J12" t="str">
            <v>FLORESTA</v>
          </cell>
          <cell r="K12" t="str">
            <v>BEROMAMA</v>
          </cell>
        </row>
        <row r="13">
          <cell r="H13" t="str">
            <v>DEFENSORES DE GLEW</v>
          </cell>
          <cell r="I13" t="str">
            <v>PORTEÑO</v>
          </cell>
          <cell r="J13" t="str">
            <v>ALMAFUERTE</v>
          </cell>
          <cell r="K13" t="str">
            <v>ATLETICO SAN ANDRES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las Control Inscrip."/>
      <sheetName val="Planillas Inscrip."/>
      <sheetName val="Ranking 2014- Zonas 2015"/>
      <sheetName val="Zonas"/>
      <sheetName val="Fixture MONTE GRANDE"/>
      <sheetName val="Tablas MONTE GRANDE"/>
      <sheetName val="Fixture PUCARA"/>
      <sheetName val="Tablas PUCARA"/>
      <sheetName val="Fixture ALUMNI"/>
      <sheetName val="Tablas ALUMNI"/>
      <sheetName val="Fixture Finales"/>
      <sheetName val="Tablas Finales"/>
    </sheetNames>
    <sheetDataSet>
      <sheetData sheetId="3">
        <row r="3">
          <cell r="G3" t="str">
            <v>CASI</v>
          </cell>
          <cell r="J3" t="str">
            <v>NEWMAN</v>
          </cell>
          <cell r="K3" t="str">
            <v>BANCO NACION</v>
          </cell>
          <cell r="M3" t="str">
            <v>ATLETICO DEL ROSARIO</v>
          </cell>
        </row>
        <row r="4">
          <cell r="G4" t="str">
            <v>BELGRANO ATHLETIC</v>
          </cell>
          <cell r="J4" t="str">
            <v>MARIANO MORENO</v>
          </cell>
          <cell r="K4" t="str">
            <v>DELTA</v>
          </cell>
          <cell r="M4" t="str">
            <v>ALUMNI</v>
          </cell>
        </row>
        <row r="5">
          <cell r="G5" t="str">
            <v>LOMAS ATHLETIC</v>
          </cell>
          <cell r="J5" t="str">
            <v>LA SALLE</v>
          </cell>
          <cell r="K5" t="str">
            <v>ST. BRENDANS</v>
          </cell>
          <cell r="M5" t="str">
            <v>MANUEL BELGRANO</v>
          </cell>
        </row>
        <row r="6">
          <cell r="G6" t="str">
            <v>CENTRO NAVAL</v>
          </cell>
          <cell r="J6" t="str">
            <v>SAN FERNANDO</v>
          </cell>
          <cell r="K6" t="str">
            <v>DEPORTIVA FRANCESA</v>
          </cell>
          <cell r="M6" t="str">
            <v>C.U. DE QUILMES</v>
          </cell>
        </row>
        <row r="10">
          <cell r="B10" t="str">
            <v>CASA DE PADUA</v>
          </cell>
          <cell r="C10" t="str">
            <v>LUJAN</v>
          </cell>
          <cell r="G10" t="str">
            <v>ARECO</v>
          </cell>
        </row>
        <row r="11">
          <cell r="B11" t="str">
            <v>ARSENAL ZARATE</v>
          </cell>
          <cell r="C11" t="str">
            <v>MERCEDES</v>
          </cell>
          <cell r="G11" t="str">
            <v>TIRO FEDERAL DE SAN PEDRO</v>
          </cell>
        </row>
        <row r="12">
          <cell r="B12" t="str">
            <v>SAN JOSE</v>
          </cell>
          <cell r="C12" t="str">
            <v>LOS CEDROS</v>
          </cell>
          <cell r="G12" t="str">
            <v>SAN MIGUEL</v>
          </cell>
        </row>
        <row r="13">
          <cell r="B13" t="str">
            <v>ENSENADA</v>
          </cell>
          <cell r="C13" t="str">
            <v>LAS HERAS</v>
          </cell>
          <cell r="G13" t="str">
            <v>TIRO FEDERAL DE BADERO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zoomScale="80" zoomScaleNormal="80" workbookViewId="0" topLeftCell="A1">
      <selection activeCell="I8" sqref="I8"/>
    </sheetView>
  </sheetViews>
  <sheetFormatPr defaultColWidth="11.421875" defaultRowHeight="12.75"/>
  <cols>
    <col min="1" max="1" width="3.7109375" style="0" bestFit="1" customWidth="1"/>
    <col min="2" max="2" width="37.140625" style="23" bestFit="1" customWidth="1"/>
    <col min="3" max="3" width="7.7109375" style="23" bestFit="1" customWidth="1"/>
    <col min="4" max="7" width="6.7109375" style="33" customWidth="1"/>
    <col min="8" max="8" width="3.7109375" style="0" customWidth="1"/>
    <col min="9" max="9" width="29.140625" style="23" bestFit="1" customWidth="1"/>
    <col min="10" max="10" width="7.7109375" style="23" bestFit="1" customWidth="1"/>
    <col min="11" max="14" width="6.7109375" style="33" customWidth="1"/>
    <col min="15" max="15" width="3.7109375" style="0" customWidth="1"/>
    <col min="16" max="16" width="32.8515625" style="23" bestFit="1" customWidth="1"/>
    <col min="17" max="17" width="7.7109375" style="23" bestFit="1" customWidth="1"/>
    <col min="18" max="21" width="6.7109375" style="33" customWidth="1"/>
    <col min="22" max="22" width="3.7109375" style="0" customWidth="1"/>
  </cols>
  <sheetData>
    <row r="1" spans="2:22" s="21" customFormat="1" ht="16.5" thickBot="1">
      <c r="B1" s="476" t="s">
        <v>120</v>
      </c>
      <c r="C1" s="477"/>
      <c r="D1" s="477"/>
      <c r="E1" s="477"/>
      <c r="F1" s="477"/>
      <c r="G1" s="478"/>
      <c r="H1"/>
      <c r="I1" s="479" t="s">
        <v>121</v>
      </c>
      <c r="J1" s="480"/>
      <c r="K1" s="480"/>
      <c r="L1" s="480"/>
      <c r="M1" s="480"/>
      <c r="N1" s="481"/>
      <c r="P1" s="482" t="s">
        <v>275</v>
      </c>
      <c r="Q1" s="483"/>
      <c r="R1" s="483"/>
      <c r="S1" s="483"/>
      <c r="T1" s="483"/>
      <c r="U1" s="484"/>
      <c r="V1"/>
    </row>
    <row r="2" spans="2:22" s="21" customFormat="1" ht="16.5" thickBot="1">
      <c r="B2" s="73" t="s">
        <v>1</v>
      </c>
      <c r="C2" s="73" t="s">
        <v>99</v>
      </c>
      <c r="D2" s="79" t="s">
        <v>100</v>
      </c>
      <c r="E2" s="74" t="s">
        <v>101</v>
      </c>
      <c r="F2" s="74" t="s">
        <v>102</v>
      </c>
      <c r="G2" s="74" t="s">
        <v>103</v>
      </c>
      <c r="H2"/>
      <c r="I2" s="34" t="s">
        <v>1</v>
      </c>
      <c r="J2" s="34" t="s">
        <v>99</v>
      </c>
      <c r="K2" s="89" t="s">
        <v>100</v>
      </c>
      <c r="L2" s="72" t="s">
        <v>101</v>
      </c>
      <c r="M2" s="72" t="s">
        <v>102</v>
      </c>
      <c r="N2" s="72" t="s">
        <v>103</v>
      </c>
      <c r="P2" s="71" t="s">
        <v>1</v>
      </c>
      <c r="Q2" s="71" t="s">
        <v>99</v>
      </c>
      <c r="R2" s="93" t="s">
        <v>100</v>
      </c>
      <c r="S2" s="75" t="s">
        <v>101</v>
      </c>
      <c r="T2" s="75" t="s">
        <v>102</v>
      </c>
      <c r="U2" s="75" t="s">
        <v>103</v>
      </c>
      <c r="V2"/>
    </row>
    <row r="3" spans="1:21" ht="19.5" customHeight="1">
      <c r="A3" s="389">
        <v>1</v>
      </c>
      <c r="B3" s="84" t="s">
        <v>55</v>
      </c>
      <c r="C3" s="88"/>
      <c r="D3" s="86"/>
      <c r="E3" s="82"/>
      <c r="F3" s="82"/>
      <c r="G3" s="83"/>
      <c r="H3" s="389">
        <v>1</v>
      </c>
      <c r="I3" s="47" t="s">
        <v>232</v>
      </c>
      <c r="J3" s="411"/>
      <c r="K3" s="90"/>
      <c r="L3" s="36"/>
      <c r="M3" s="36"/>
      <c r="N3" s="37"/>
      <c r="O3" s="389">
        <v>1</v>
      </c>
      <c r="P3" s="411" t="s">
        <v>206</v>
      </c>
      <c r="Q3" s="411"/>
      <c r="R3" s="94"/>
      <c r="S3" s="76"/>
      <c r="T3" s="76"/>
      <c r="U3" s="76"/>
    </row>
    <row r="4" spans="1:21" ht="19.5" customHeight="1">
      <c r="A4" s="389">
        <v>2</v>
      </c>
      <c r="B4" s="85" t="s">
        <v>207</v>
      </c>
      <c r="C4" s="46"/>
      <c r="D4" s="87"/>
      <c r="E4" s="41"/>
      <c r="F4" s="41"/>
      <c r="G4" s="78"/>
      <c r="H4" s="389">
        <v>2</v>
      </c>
      <c r="I4" s="49" t="s">
        <v>231</v>
      </c>
      <c r="J4" s="44"/>
      <c r="K4" s="91"/>
      <c r="L4" s="38"/>
      <c r="M4" s="38"/>
      <c r="N4" s="39"/>
      <c r="O4" s="389">
        <v>2</v>
      </c>
      <c r="P4" s="43" t="s">
        <v>156</v>
      </c>
      <c r="Q4" s="43"/>
      <c r="R4" s="95"/>
      <c r="S4" s="77"/>
      <c r="T4" s="77"/>
      <c r="U4" s="77"/>
    </row>
    <row r="5" spans="1:21" ht="19.5" customHeight="1">
      <c r="A5" s="389">
        <v>3</v>
      </c>
      <c r="B5" s="85" t="s">
        <v>220</v>
      </c>
      <c r="C5" s="46"/>
      <c r="D5" s="87"/>
      <c r="E5" s="41"/>
      <c r="F5" s="41"/>
      <c r="G5" s="78"/>
      <c r="H5" s="389">
        <v>3</v>
      </c>
      <c r="I5" s="48" t="s">
        <v>210</v>
      </c>
      <c r="J5" s="44"/>
      <c r="K5" s="91"/>
      <c r="L5" s="38"/>
      <c r="M5" s="38"/>
      <c r="N5" s="39"/>
      <c r="O5" s="389">
        <v>3</v>
      </c>
      <c r="P5" s="43" t="s">
        <v>217</v>
      </c>
      <c r="Q5" s="43"/>
      <c r="R5" s="95"/>
      <c r="S5" s="77"/>
      <c r="T5" s="77"/>
      <c r="U5" s="77"/>
    </row>
    <row r="6" spans="1:21" ht="19.5" customHeight="1">
      <c r="A6" s="389">
        <v>4</v>
      </c>
      <c r="B6" s="85" t="s">
        <v>129</v>
      </c>
      <c r="C6" s="46"/>
      <c r="D6" s="87"/>
      <c r="E6" s="41"/>
      <c r="F6" s="41"/>
      <c r="G6" s="78"/>
      <c r="H6" s="389">
        <v>4</v>
      </c>
      <c r="I6" s="49" t="s">
        <v>74</v>
      </c>
      <c r="J6" s="44"/>
      <c r="K6" s="91"/>
      <c r="L6" s="38"/>
      <c r="M6" s="38"/>
      <c r="N6" s="39"/>
      <c r="O6" s="389">
        <v>4</v>
      </c>
      <c r="P6" s="43" t="s">
        <v>224</v>
      </c>
      <c r="Q6" s="43"/>
      <c r="R6" s="95"/>
      <c r="S6" s="77"/>
      <c r="T6" s="77"/>
      <c r="U6" s="77"/>
    </row>
    <row r="7" spans="1:21" ht="19.5" customHeight="1">
      <c r="A7" s="389">
        <v>5</v>
      </c>
      <c r="B7" s="85" t="s">
        <v>127</v>
      </c>
      <c r="C7" s="46"/>
      <c r="D7" s="87"/>
      <c r="E7" s="41"/>
      <c r="F7" s="41"/>
      <c r="G7" s="78"/>
      <c r="H7" s="389">
        <v>5</v>
      </c>
      <c r="I7" s="49" t="s">
        <v>227</v>
      </c>
      <c r="J7" s="43"/>
      <c r="K7" s="91"/>
      <c r="L7" s="38"/>
      <c r="M7" s="38"/>
      <c r="N7" s="39"/>
      <c r="O7" s="389">
        <v>5</v>
      </c>
      <c r="P7" s="44" t="s">
        <v>152</v>
      </c>
      <c r="Q7" s="43"/>
      <c r="R7" s="95"/>
      <c r="S7" s="77"/>
      <c r="T7" s="77"/>
      <c r="U7" s="77"/>
    </row>
    <row r="8" spans="1:22" s="21" customFormat="1" ht="19.5" customHeight="1">
      <c r="A8" s="389">
        <v>6</v>
      </c>
      <c r="B8" s="85" t="s">
        <v>133</v>
      </c>
      <c r="C8" s="46"/>
      <c r="D8" s="87"/>
      <c r="E8" s="41"/>
      <c r="F8" s="41"/>
      <c r="G8" s="78"/>
      <c r="H8" s="389">
        <v>6</v>
      </c>
      <c r="I8" s="49" t="s">
        <v>230</v>
      </c>
      <c r="J8" s="43"/>
      <c r="K8" s="91"/>
      <c r="L8" s="38"/>
      <c r="M8" s="38"/>
      <c r="N8" s="39"/>
      <c r="O8" s="389">
        <v>6</v>
      </c>
      <c r="P8" s="43" t="s">
        <v>216</v>
      </c>
      <c r="Q8" s="44"/>
      <c r="R8" s="95"/>
      <c r="S8" s="77"/>
      <c r="T8" s="77"/>
      <c r="U8" s="77"/>
      <c r="V8"/>
    </row>
    <row r="9" spans="1:21" ht="19.5" customHeight="1">
      <c r="A9" s="389">
        <v>7</v>
      </c>
      <c r="B9" s="85" t="s">
        <v>148</v>
      </c>
      <c r="C9" s="46"/>
      <c r="D9" s="87"/>
      <c r="E9" s="41"/>
      <c r="F9" s="41"/>
      <c r="G9" s="78"/>
      <c r="H9" s="389">
        <v>7</v>
      </c>
      <c r="I9" s="49" t="s">
        <v>130</v>
      </c>
      <c r="J9" s="44"/>
      <c r="K9" s="91"/>
      <c r="L9" s="38"/>
      <c r="M9" s="38"/>
      <c r="N9" s="39"/>
      <c r="O9" s="389">
        <v>7</v>
      </c>
      <c r="P9" s="43" t="s">
        <v>88</v>
      </c>
      <c r="Q9" s="43"/>
      <c r="R9" s="95"/>
      <c r="S9" s="77"/>
      <c r="T9" s="77"/>
      <c r="U9" s="77"/>
    </row>
    <row r="10" spans="1:21" ht="19.5" customHeight="1">
      <c r="A10" s="389">
        <v>8</v>
      </c>
      <c r="B10" s="85" t="s">
        <v>154</v>
      </c>
      <c r="C10" s="46"/>
      <c r="D10" s="87"/>
      <c r="E10" s="41"/>
      <c r="F10" s="41"/>
      <c r="G10" s="78"/>
      <c r="H10" s="389">
        <v>8</v>
      </c>
      <c r="I10" s="49" t="s">
        <v>139</v>
      </c>
      <c r="J10" s="44"/>
      <c r="K10" s="91"/>
      <c r="L10" s="38"/>
      <c r="M10" s="38"/>
      <c r="N10" s="39"/>
      <c r="O10" s="389">
        <v>8</v>
      </c>
      <c r="P10" s="43" t="s">
        <v>137</v>
      </c>
      <c r="Q10" s="44"/>
      <c r="R10" s="95"/>
      <c r="S10" s="77"/>
      <c r="T10" s="77"/>
      <c r="U10" s="77"/>
    </row>
    <row r="11" spans="1:21" ht="19.5" customHeight="1">
      <c r="A11" s="389">
        <v>9</v>
      </c>
      <c r="B11" s="85" t="s">
        <v>89</v>
      </c>
      <c r="C11" s="46"/>
      <c r="D11" s="87"/>
      <c r="E11" s="41"/>
      <c r="F11" s="41"/>
      <c r="G11" s="78"/>
      <c r="H11" s="389">
        <v>9</v>
      </c>
      <c r="I11" s="49" t="s">
        <v>235</v>
      </c>
      <c r="J11" s="43"/>
      <c r="K11" s="91"/>
      <c r="L11" s="38"/>
      <c r="M11" s="38"/>
      <c r="N11" s="39"/>
      <c r="O11" s="389">
        <v>9</v>
      </c>
      <c r="P11" s="46" t="s">
        <v>143</v>
      </c>
      <c r="Q11" s="46"/>
      <c r="R11" s="95"/>
      <c r="S11" s="77"/>
      <c r="T11" s="77"/>
      <c r="U11" s="77"/>
    </row>
    <row r="12" spans="1:21" ht="19.5" customHeight="1">
      <c r="A12" s="389">
        <v>10</v>
      </c>
      <c r="B12" s="85" t="s">
        <v>153</v>
      </c>
      <c r="C12" s="46"/>
      <c r="D12" s="87"/>
      <c r="E12" s="41"/>
      <c r="F12" s="41"/>
      <c r="G12" s="78"/>
      <c r="H12" s="389">
        <v>10</v>
      </c>
      <c r="I12" s="48" t="s">
        <v>141</v>
      </c>
      <c r="J12" s="45"/>
      <c r="K12" s="92"/>
      <c r="L12" s="40"/>
      <c r="M12" s="40"/>
      <c r="N12" s="42"/>
      <c r="O12" s="389">
        <v>10</v>
      </c>
      <c r="P12" s="44" t="s">
        <v>234</v>
      </c>
      <c r="Q12" s="43"/>
      <c r="R12" s="95"/>
      <c r="S12" s="77"/>
      <c r="T12" s="77"/>
      <c r="U12" s="77"/>
    </row>
    <row r="13" spans="1:21" ht="19.5" customHeight="1">
      <c r="A13" s="389">
        <v>11</v>
      </c>
      <c r="B13" s="85" t="s">
        <v>131</v>
      </c>
      <c r="C13" s="46"/>
      <c r="D13" s="87"/>
      <c r="E13" s="41"/>
      <c r="F13" s="41"/>
      <c r="G13" s="78"/>
      <c r="H13" s="389">
        <v>11</v>
      </c>
      <c r="I13" s="48" t="s">
        <v>213</v>
      </c>
      <c r="J13" s="43"/>
      <c r="K13" s="91"/>
      <c r="L13" s="38"/>
      <c r="M13" s="38"/>
      <c r="N13" s="39"/>
      <c r="O13" s="389">
        <v>11</v>
      </c>
      <c r="P13" s="44" t="s">
        <v>52</v>
      </c>
      <c r="Q13" s="43"/>
      <c r="R13" s="95"/>
      <c r="S13" s="77"/>
      <c r="T13" s="77"/>
      <c r="U13" s="77"/>
    </row>
    <row r="14" spans="1:21" ht="19.5" customHeight="1">
      <c r="A14" s="389">
        <v>12</v>
      </c>
      <c r="B14" s="85" t="s">
        <v>150</v>
      </c>
      <c r="C14" s="46"/>
      <c r="D14" s="87"/>
      <c r="E14" s="41"/>
      <c r="F14" s="41"/>
      <c r="G14" s="78"/>
      <c r="H14" s="389">
        <v>12</v>
      </c>
      <c r="I14" s="49" t="s">
        <v>229</v>
      </c>
      <c r="J14" s="43"/>
      <c r="K14" s="91"/>
      <c r="L14" s="38"/>
      <c r="M14" s="38"/>
      <c r="N14" s="39"/>
      <c r="O14" s="389">
        <v>12</v>
      </c>
      <c r="P14" s="43" t="s">
        <v>205</v>
      </c>
      <c r="Q14" s="43"/>
      <c r="R14" s="95"/>
      <c r="S14" s="77"/>
      <c r="T14" s="77"/>
      <c r="U14" s="77"/>
    </row>
    <row r="15" spans="1:21" ht="19.5" customHeight="1">
      <c r="A15" s="389">
        <v>13</v>
      </c>
      <c r="B15" s="85" t="s">
        <v>281</v>
      </c>
      <c r="C15" s="46"/>
      <c r="D15" s="87"/>
      <c r="E15" s="41"/>
      <c r="F15" s="41"/>
      <c r="G15" s="78"/>
      <c r="H15" s="389">
        <v>13</v>
      </c>
      <c r="I15" s="48" t="s">
        <v>209</v>
      </c>
      <c r="J15" s="43"/>
      <c r="K15" s="91"/>
      <c r="L15" s="38"/>
      <c r="M15" s="38"/>
      <c r="N15" s="39"/>
      <c r="O15" s="389">
        <v>13</v>
      </c>
      <c r="P15" s="43" t="s">
        <v>59</v>
      </c>
      <c r="Q15" s="43"/>
      <c r="R15" s="95"/>
      <c r="S15" s="77"/>
      <c r="T15" s="77"/>
      <c r="U15" s="77"/>
    </row>
    <row r="16" spans="1:21" ht="19.5" customHeight="1">
      <c r="A16" s="389">
        <v>14</v>
      </c>
      <c r="B16" s="85" t="s">
        <v>144</v>
      </c>
      <c r="C16" s="46"/>
      <c r="D16" s="87"/>
      <c r="E16" s="41"/>
      <c r="F16" s="41"/>
      <c r="G16" s="78"/>
      <c r="H16" s="389">
        <v>14</v>
      </c>
      <c r="I16" s="48" t="s">
        <v>200</v>
      </c>
      <c r="J16" s="46"/>
      <c r="K16" s="91"/>
      <c r="L16" s="38"/>
      <c r="M16" s="38"/>
      <c r="N16" s="39"/>
      <c r="O16" s="389">
        <v>14</v>
      </c>
      <c r="P16" s="43" t="s">
        <v>201</v>
      </c>
      <c r="Q16" s="43"/>
      <c r="R16" s="95"/>
      <c r="S16" s="77"/>
      <c r="T16" s="77"/>
      <c r="U16" s="77"/>
    </row>
    <row r="17" spans="1:22" s="23" customFormat="1" ht="19.5" customHeight="1">
      <c r="A17" s="389">
        <v>15</v>
      </c>
      <c r="B17" s="85" t="s">
        <v>238</v>
      </c>
      <c r="C17" s="46"/>
      <c r="D17" s="87"/>
      <c r="E17" s="41"/>
      <c r="F17" s="41"/>
      <c r="G17" s="78"/>
      <c r="H17" s="389">
        <v>15</v>
      </c>
      <c r="I17" s="49" t="s">
        <v>140</v>
      </c>
      <c r="J17" s="46"/>
      <c r="K17" s="91"/>
      <c r="L17" s="38"/>
      <c r="M17" s="38"/>
      <c r="N17" s="39"/>
      <c r="O17" s="389">
        <v>15</v>
      </c>
      <c r="P17" s="44" t="s">
        <v>204</v>
      </c>
      <c r="Q17" s="44"/>
      <c r="R17" s="95"/>
      <c r="S17" s="77"/>
      <c r="T17" s="77"/>
      <c r="U17" s="77"/>
      <c r="V17"/>
    </row>
    <row r="18" spans="1:22" s="23" customFormat="1" ht="19.5" customHeight="1">
      <c r="A18" s="389">
        <v>16</v>
      </c>
      <c r="B18" s="85" t="s">
        <v>199</v>
      </c>
      <c r="C18" s="46"/>
      <c r="D18" s="87"/>
      <c r="E18" s="41"/>
      <c r="F18" s="41"/>
      <c r="G18" s="78"/>
      <c r="H18" s="389">
        <v>16</v>
      </c>
      <c r="I18" s="48" t="s">
        <v>211</v>
      </c>
      <c r="J18" s="43"/>
      <c r="K18" s="91"/>
      <c r="L18" s="38"/>
      <c r="M18" s="38"/>
      <c r="N18" s="39"/>
      <c r="O18" s="389">
        <v>16</v>
      </c>
      <c r="P18" s="43" t="s">
        <v>142</v>
      </c>
      <c r="Q18" s="44"/>
      <c r="R18" s="95"/>
      <c r="S18" s="77"/>
      <c r="T18" s="77"/>
      <c r="U18" s="77"/>
      <c r="V18"/>
    </row>
    <row r="19" spans="1:22" s="23" customFormat="1" ht="19.5" customHeight="1">
      <c r="A19" s="389">
        <v>17</v>
      </c>
      <c r="B19" s="85" t="s">
        <v>222</v>
      </c>
      <c r="C19" s="46"/>
      <c r="D19" s="87"/>
      <c r="E19" s="41"/>
      <c r="F19" s="41"/>
      <c r="G19" s="78"/>
      <c r="H19" s="389">
        <v>17</v>
      </c>
      <c r="I19" s="48" t="s">
        <v>60</v>
      </c>
      <c r="J19" s="44"/>
      <c r="K19" s="91"/>
      <c r="L19" s="38"/>
      <c r="M19" s="38"/>
      <c r="N19" s="39"/>
      <c r="O19" s="389">
        <v>17</v>
      </c>
      <c r="P19" s="43" t="s">
        <v>126</v>
      </c>
      <c r="Q19" s="43"/>
      <c r="R19" s="95"/>
      <c r="S19" s="77"/>
      <c r="T19" s="77"/>
      <c r="U19" s="77"/>
      <c r="V19"/>
    </row>
    <row r="20" spans="1:22" s="23" customFormat="1" ht="19.5" customHeight="1">
      <c r="A20" s="389">
        <v>18</v>
      </c>
      <c r="B20" s="85" t="s">
        <v>155</v>
      </c>
      <c r="C20" s="46"/>
      <c r="D20" s="87"/>
      <c r="E20" s="41"/>
      <c r="F20" s="41"/>
      <c r="G20" s="78"/>
      <c r="H20" s="389">
        <v>18</v>
      </c>
      <c r="I20" s="48" t="s">
        <v>228</v>
      </c>
      <c r="J20" s="43"/>
      <c r="K20" s="91"/>
      <c r="L20" s="38"/>
      <c r="M20" s="38"/>
      <c r="N20" s="39"/>
      <c r="O20" s="389">
        <v>18</v>
      </c>
      <c r="P20" s="43" t="s">
        <v>218</v>
      </c>
      <c r="Q20" s="44"/>
      <c r="R20" s="95"/>
      <c r="S20" s="77"/>
      <c r="T20" s="77"/>
      <c r="U20" s="77"/>
      <c r="V20"/>
    </row>
    <row r="21" spans="1:22" s="23" customFormat="1" ht="19.5" customHeight="1">
      <c r="A21" s="389">
        <v>19</v>
      </c>
      <c r="B21" s="85" t="s">
        <v>147</v>
      </c>
      <c r="C21" s="46"/>
      <c r="D21" s="87"/>
      <c r="E21" s="41"/>
      <c r="F21" s="41"/>
      <c r="G21" s="78"/>
      <c r="H21" s="389">
        <v>19</v>
      </c>
      <c r="I21" s="49" t="s">
        <v>202</v>
      </c>
      <c r="J21" s="44"/>
      <c r="K21" s="91"/>
      <c r="L21" s="38"/>
      <c r="M21" s="38"/>
      <c r="N21" s="39"/>
      <c r="O21" s="389">
        <v>19</v>
      </c>
      <c r="P21" s="44" t="s">
        <v>53</v>
      </c>
      <c r="Q21" s="44"/>
      <c r="R21" s="95"/>
      <c r="S21" s="77"/>
      <c r="T21" s="77"/>
      <c r="U21" s="77"/>
      <c r="V21"/>
    </row>
    <row r="22" spans="1:22" s="23" customFormat="1" ht="19.5" customHeight="1">
      <c r="A22" s="389">
        <v>20</v>
      </c>
      <c r="B22" s="85" t="s">
        <v>132</v>
      </c>
      <c r="C22" s="46"/>
      <c r="D22" s="87"/>
      <c r="E22" s="41"/>
      <c r="F22" s="41"/>
      <c r="G22" s="78"/>
      <c r="H22" s="389">
        <v>20</v>
      </c>
      <c r="I22" s="48" t="s">
        <v>233</v>
      </c>
      <c r="J22" s="44"/>
      <c r="K22" s="91"/>
      <c r="L22" s="38"/>
      <c r="M22" s="38"/>
      <c r="N22" s="39"/>
      <c r="O22" s="389">
        <v>20</v>
      </c>
      <c r="P22" s="44" t="s">
        <v>63</v>
      </c>
      <c r="Q22" s="43"/>
      <c r="R22" s="95"/>
      <c r="S22" s="77"/>
      <c r="T22" s="77"/>
      <c r="U22" s="77"/>
      <c r="V22"/>
    </row>
    <row r="23" spans="1:22" s="23" customFormat="1" ht="19.5" customHeight="1">
      <c r="A23" s="389">
        <v>21</v>
      </c>
      <c r="B23" s="85" t="s">
        <v>219</v>
      </c>
      <c r="C23" s="46"/>
      <c r="D23" s="87"/>
      <c r="E23" s="41"/>
      <c r="F23" s="41"/>
      <c r="G23" s="78"/>
      <c r="H23" s="389">
        <v>21</v>
      </c>
      <c r="I23" s="49" t="s">
        <v>134</v>
      </c>
      <c r="J23" s="44"/>
      <c r="K23" s="91"/>
      <c r="L23" s="38"/>
      <c r="M23" s="38"/>
      <c r="N23" s="39"/>
      <c r="O23" s="389">
        <v>21</v>
      </c>
      <c r="P23" s="43" t="s">
        <v>138</v>
      </c>
      <c r="Q23" s="44"/>
      <c r="R23" s="95"/>
      <c r="S23" s="77"/>
      <c r="T23" s="77"/>
      <c r="U23" s="77"/>
      <c r="V23"/>
    </row>
    <row r="24" spans="1:22" s="23" customFormat="1" ht="19.5" customHeight="1">
      <c r="A24" s="389">
        <v>22</v>
      </c>
      <c r="B24" s="85" t="s">
        <v>54</v>
      </c>
      <c r="C24" s="46"/>
      <c r="D24" s="87"/>
      <c r="E24" s="41"/>
      <c r="F24" s="41"/>
      <c r="G24" s="78"/>
      <c r="H24" s="389">
        <v>22</v>
      </c>
      <c r="I24" s="48" t="s">
        <v>135</v>
      </c>
      <c r="J24" s="43"/>
      <c r="K24" s="91"/>
      <c r="L24" s="38"/>
      <c r="M24" s="38"/>
      <c r="N24" s="39"/>
      <c r="O24" s="389">
        <v>22</v>
      </c>
      <c r="P24" s="43" t="s">
        <v>125</v>
      </c>
      <c r="Q24" s="44"/>
      <c r="R24" s="95"/>
      <c r="S24" s="77"/>
      <c r="T24" s="77"/>
      <c r="U24" s="77"/>
      <c r="V24"/>
    </row>
    <row r="25" spans="1:22" s="23" customFormat="1" ht="19.5" customHeight="1">
      <c r="A25" s="389">
        <v>23</v>
      </c>
      <c r="B25" s="85" t="s">
        <v>56</v>
      </c>
      <c r="C25" s="46"/>
      <c r="D25" s="87"/>
      <c r="E25" s="41"/>
      <c r="F25" s="41"/>
      <c r="G25" s="78"/>
      <c r="H25" s="389">
        <v>23</v>
      </c>
      <c r="I25" s="48" t="s">
        <v>128</v>
      </c>
      <c r="J25" s="44"/>
      <c r="K25" s="91"/>
      <c r="L25" s="38"/>
      <c r="M25" s="38"/>
      <c r="N25" s="39"/>
      <c r="O25" s="389">
        <v>23</v>
      </c>
      <c r="P25" s="44" t="s">
        <v>151</v>
      </c>
      <c r="Q25" s="44"/>
      <c r="R25" s="95"/>
      <c r="S25" s="77"/>
      <c r="T25" s="77"/>
      <c r="U25" s="77"/>
      <c r="V25"/>
    </row>
    <row r="26" spans="1:22" s="23" customFormat="1" ht="19.5" customHeight="1">
      <c r="A26" s="389">
        <v>24</v>
      </c>
      <c r="B26" s="85" t="s">
        <v>221</v>
      </c>
      <c r="C26" s="46"/>
      <c r="D26" s="87"/>
      <c r="E26" s="41"/>
      <c r="F26" s="41"/>
      <c r="G26" s="78"/>
      <c r="H26" s="389">
        <v>24</v>
      </c>
      <c r="I26" s="49" t="s">
        <v>146</v>
      </c>
      <c r="J26" s="45"/>
      <c r="K26" s="92"/>
      <c r="L26" s="40"/>
      <c r="M26" s="40"/>
      <c r="N26" s="42"/>
      <c r="O26" s="389">
        <v>24</v>
      </c>
      <c r="P26" s="43" t="s">
        <v>90</v>
      </c>
      <c r="Q26" s="43"/>
      <c r="R26" s="95"/>
      <c r="S26" s="77"/>
      <c r="T26" s="77"/>
      <c r="U26" s="77"/>
      <c r="V26"/>
    </row>
    <row r="27" spans="1:22" s="23" customFormat="1" ht="19.5" customHeight="1">
      <c r="A27" s="389">
        <v>25</v>
      </c>
      <c r="B27" s="85" t="s">
        <v>226</v>
      </c>
      <c r="C27" s="46"/>
      <c r="D27" s="87"/>
      <c r="E27" s="41"/>
      <c r="F27" s="41"/>
      <c r="G27" s="78"/>
      <c r="H27" s="389">
        <v>25</v>
      </c>
      <c r="I27" s="49" t="s">
        <v>136</v>
      </c>
      <c r="J27" s="44"/>
      <c r="K27" s="91"/>
      <c r="L27" s="38"/>
      <c r="M27" s="38"/>
      <c r="N27" s="39"/>
      <c r="O27" s="389">
        <v>25</v>
      </c>
      <c r="P27" s="43" t="s">
        <v>92</v>
      </c>
      <c r="Q27" s="44"/>
      <c r="R27" s="95"/>
      <c r="S27" s="77"/>
      <c r="T27" s="77"/>
      <c r="U27" s="77"/>
      <c r="V27"/>
    </row>
    <row r="28" spans="1:22" s="23" customFormat="1" ht="19.5" customHeight="1">
      <c r="A28" s="389">
        <v>26</v>
      </c>
      <c r="B28" s="85" t="s">
        <v>145</v>
      </c>
      <c r="C28" s="46"/>
      <c r="D28" s="87"/>
      <c r="E28" s="41"/>
      <c r="F28" s="41"/>
      <c r="G28" s="78"/>
      <c r="H28" s="389">
        <v>26</v>
      </c>
      <c r="I28" s="48" t="s">
        <v>208</v>
      </c>
      <c r="J28" s="44"/>
      <c r="K28" s="91"/>
      <c r="L28" s="38"/>
      <c r="M28" s="38"/>
      <c r="N28" s="39"/>
      <c r="O28" s="389">
        <v>26</v>
      </c>
      <c r="P28" s="44" t="s">
        <v>237</v>
      </c>
      <c r="Q28" s="44"/>
      <c r="R28" s="95"/>
      <c r="S28" s="77"/>
      <c r="T28" s="77"/>
      <c r="U28" s="77"/>
      <c r="V28"/>
    </row>
    <row r="29" spans="1:22" s="23" customFormat="1" ht="19.5" customHeight="1">
      <c r="A29" s="389">
        <v>27</v>
      </c>
      <c r="B29" s="85" t="s">
        <v>236</v>
      </c>
      <c r="C29" s="46"/>
      <c r="D29" s="87"/>
      <c r="E29" s="41"/>
      <c r="F29" s="41"/>
      <c r="G29" s="78"/>
      <c r="H29" s="389">
        <v>27</v>
      </c>
      <c r="I29" s="48" t="s">
        <v>124</v>
      </c>
      <c r="J29" s="43"/>
      <c r="K29" s="91"/>
      <c r="L29" s="38"/>
      <c r="M29" s="38"/>
      <c r="N29" s="39"/>
      <c r="O29" s="389">
        <v>27</v>
      </c>
      <c r="P29" s="44" t="s">
        <v>225</v>
      </c>
      <c r="Q29" s="44"/>
      <c r="R29" s="95"/>
      <c r="S29" s="77"/>
      <c r="T29" s="77"/>
      <c r="U29" s="77"/>
      <c r="V29"/>
    </row>
    <row r="30" spans="1:22" s="23" customFormat="1" ht="19.5" customHeight="1">
      <c r="A30" s="389">
        <v>28</v>
      </c>
      <c r="B30" s="85" t="s">
        <v>212</v>
      </c>
      <c r="C30" s="46"/>
      <c r="D30" s="87"/>
      <c r="E30" s="41"/>
      <c r="F30" s="41"/>
      <c r="G30" s="78"/>
      <c r="H30" s="389">
        <v>28</v>
      </c>
      <c r="I30" s="48" t="s">
        <v>87</v>
      </c>
      <c r="J30" s="43"/>
      <c r="K30" s="91"/>
      <c r="L30" s="38"/>
      <c r="M30" s="38"/>
      <c r="N30" s="39"/>
      <c r="O30" s="389">
        <v>28</v>
      </c>
      <c r="P30" s="44" t="s">
        <v>223</v>
      </c>
      <c r="Q30" s="43"/>
      <c r="R30" s="95"/>
      <c r="S30" s="77"/>
      <c r="T30" s="77"/>
      <c r="U30" s="77"/>
      <c r="V30"/>
    </row>
    <row r="31" spans="1:21" ht="19.5" customHeight="1">
      <c r="A31" s="389">
        <v>29</v>
      </c>
      <c r="B31" s="390"/>
      <c r="C31" s="391"/>
      <c r="D31" s="392"/>
      <c r="E31" s="393"/>
      <c r="F31" s="393"/>
      <c r="G31" s="394"/>
      <c r="H31" s="389">
        <v>29</v>
      </c>
      <c r="I31" s="49" t="s">
        <v>203</v>
      </c>
      <c r="J31" s="43"/>
      <c r="K31" s="91"/>
      <c r="L31" s="38"/>
      <c r="M31" s="38"/>
      <c r="N31" s="39"/>
      <c r="O31" s="389">
        <v>29</v>
      </c>
      <c r="P31" s="391"/>
      <c r="Q31" s="391"/>
      <c r="R31" s="404"/>
      <c r="S31" s="405"/>
      <c r="T31" s="405"/>
      <c r="U31" s="405"/>
    </row>
    <row r="32" spans="1:21" ht="16.5" customHeight="1">
      <c r="A32" s="389">
        <v>30</v>
      </c>
      <c r="B32" s="390"/>
      <c r="C32" s="395"/>
      <c r="D32" s="396"/>
      <c r="E32" s="397"/>
      <c r="F32" s="397"/>
      <c r="G32" s="398"/>
      <c r="H32" s="389">
        <v>30</v>
      </c>
      <c r="I32" s="49" t="s">
        <v>149</v>
      </c>
      <c r="J32" s="45"/>
      <c r="K32" s="92"/>
      <c r="L32" s="40"/>
      <c r="M32" s="40"/>
      <c r="N32" s="42"/>
      <c r="O32" s="389">
        <v>30</v>
      </c>
      <c r="P32" s="395"/>
      <c r="Q32" s="395"/>
      <c r="R32" s="406"/>
      <c r="S32" s="407"/>
      <c r="T32" s="407"/>
      <c r="U32" s="407"/>
    </row>
    <row r="33" spans="1:21" ht="20.25" customHeight="1">
      <c r="A33" s="389">
        <v>31</v>
      </c>
      <c r="B33" s="390"/>
      <c r="C33" s="395"/>
      <c r="D33" s="396"/>
      <c r="E33" s="397"/>
      <c r="F33" s="397"/>
      <c r="G33" s="398"/>
      <c r="H33" s="389">
        <v>31</v>
      </c>
      <c r="I33" s="49" t="s">
        <v>215</v>
      </c>
      <c r="J33" s="43"/>
      <c r="K33" s="91"/>
      <c r="L33" s="38"/>
      <c r="M33" s="38"/>
      <c r="N33" s="39"/>
      <c r="O33" s="389">
        <v>31</v>
      </c>
      <c r="P33" s="395"/>
      <c r="Q33" s="395"/>
      <c r="R33" s="406"/>
      <c r="S33" s="407"/>
      <c r="T33" s="407"/>
      <c r="U33" s="407"/>
    </row>
    <row r="34" spans="1:21" ht="19.5" customHeight="1" thickBot="1">
      <c r="A34" s="389">
        <v>32</v>
      </c>
      <c r="B34" s="399"/>
      <c r="C34" s="400"/>
      <c r="D34" s="401"/>
      <c r="E34" s="402"/>
      <c r="F34" s="402"/>
      <c r="G34" s="403"/>
      <c r="H34" s="389">
        <v>32</v>
      </c>
      <c r="I34" s="410" t="s">
        <v>214</v>
      </c>
      <c r="J34" s="412"/>
      <c r="K34" s="413"/>
      <c r="L34" s="414"/>
      <c r="M34" s="414"/>
      <c r="N34" s="415"/>
      <c r="O34" s="389">
        <v>32</v>
      </c>
      <c r="P34" s="400"/>
      <c r="Q34" s="400"/>
      <c r="R34" s="408"/>
      <c r="S34" s="409"/>
      <c r="T34" s="409"/>
      <c r="U34" s="409"/>
    </row>
    <row r="35" spans="2:22" ht="12.75">
      <c r="B35" s="80"/>
      <c r="C35" s="80"/>
      <c r="D35" s="80"/>
      <c r="E35" s="80"/>
      <c r="F35" s="80"/>
      <c r="G35" s="80"/>
      <c r="H35" s="81"/>
      <c r="I35" s="80"/>
      <c r="J35" s="80"/>
      <c r="K35" s="80"/>
      <c r="L35" s="80"/>
      <c r="M35" s="80"/>
      <c r="N35" s="80"/>
      <c r="O35" s="81"/>
      <c r="P35" s="80"/>
      <c r="Q35" s="80"/>
      <c r="R35" s="80"/>
      <c r="S35" s="80"/>
      <c r="T35" s="80"/>
      <c r="U35" s="80"/>
      <c r="V35" s="81"/>
    </row>
    <row r="36" spans="2:22" ht="12.75">
      <c r="B36" s="80"/>
      <c r="C36" s="80"/>
      <c r="D36" s="80"/>
      <c r="E36" s="80"/>
      <c r="F36" s="80"/>
      <c r="G36" s="80"/>
      <c r="H36" s="81"/>
      <c r="I36" s="80"/>
      <c r="J36" s="80"/>
      <c r="K36" s="80"/>
      <c r="L36" s="80"/>
      <c r="M36" s="80"/>
      <c r="N36" s="80"/>
      <c r="O36" s="81"/>
      <c r="P36" s="80"/>
      <c r="Q36" s="80"/>
      <c r="R36" s="80"/>
      <c r="S36" s="80"/>
      <c r="T36" s="80"/>
      <c r="U36" s="80"/>
      <c r="V36" s="81"/>
    </row>
    <row r="37" spans="2:22" ht="12.75">
      <c r="B37" s="80"/>
      <c r="C37" s="80"/>
      <c r="D37" s="80"/>
      <c r="E37" s="80"/>
      <c r="F37" s="80"/>
      <c r="G37" s="80"/>
      <c r="H37" s="81"/>
      <c r="I37" s="80"/>
      <c r="J37" s="80"/>
      <c r="K37" s="80"/>
      <c r="L37" s="80"/>
      <c r="M37" s="80"/>
      <c r="N37" s="80"/>
      <c r="O37" s="81"/>
      <c r="P37" s="80"/>
      <c r="Q37" s="80"/>
      <c r="R37" s="80"/>
      <c r="S37" s="80"/>
      <c r="T37" s="80"/>
      <c r="U37" s="80"/>
      <c r="V37" s="81"/>
    </row>
    <row r="38" spans="2:22" ht="12.75">
      <c r="B38" s="80"/>
      <c r="C38" s="80"/>
      <c r="D38" s="80"/>
      <c r="E38" s="80"/>
      <c r="F38" s="80"/>
      <c r="G38" s="80"/>
      <c r="H38" s="81"/>
      <c r="I38" s="80"/>
      <c r="J38" s="80"/>
      <c r="K38" s="80"/>
      <c r="L38" s="80"/>
      <c r="M38" s="80"/>
      <c r="N38" s="80"/>
      <c r="O38" s="81"/>
      <c r="P38" s="80"/>
      <c r="Q38" s="80"/>
      <c r="R38" s="80"/>
      <c r="S38" s="80"/>
      <c r="T38" s="80"/>
      <c r="U38" s="80"/>
      <c r="V38" s="81"/>
    </row>
    <row r="39" spans="2:22" ht="12.75">
      <c r="B39" s="80"/>
      <c r="C39" s="80"/>
      <c r="D39" s="80"/>
      <c r="E39" s="80"/>
      <c r="F39" s="80"/>
      <c r="G39" s="80"/>
      <c r="H39" s="81"/>
      <c r="I39" s="80"/>
      <c r="J39" s="80"/>
      <c r="K39" s="80"/>
      <c r="L39" s="80"/>
      <c r="M39" s="80"/>
      <c r="N39" s="80"/>
      <c r="O39" s="81"/>
      <c r="P39" s="80"/>
      <c r="Q39" s="80"/>
      <c r="R39" s="80"/>
      <c r="S39" s="80"/>
      <c r="T39" s="80"/>
      <c r="U39" s="80"/>
      <c r="V39" s="81"/>
    </row>
    <row r="40" spans="2:22" ht="12.75">
      <c r="B40" s="80"/>
      <c r="C40" s="80"/>
      <c r="D40" s="80"/>
      <c r="E40" s="80"/>
      <c r="F40" s="80"/>
      <c r="G40" s="80"/>
      <c r="H40" s="81"/>
      <c r="I40" s="80"/>
      <c r="J40" s="80"/>
      <c r="K40" s="80"/>
      <c r="L40" s="80"/>
      <c r="M40" s="80"/>
      <c r="N40" s="80"/>
      <c r="O40" s="81"/>
      <c r="P40" s="80"/>
      <c r="Q40" s="80"/>
      <c r="R40" s="80"/>
      <c r="S40" s="80"/>
      <c r="T40" s="80"/>
      <c r="U40" s="80"/>
      <c r="V40" s="81"/>
    </row>
    <row r="41" spans="2:22" ht="12.75">
      <c r="B41" s="80"/>
      <c r="C41" s="80"/>
      <c r="D41" s="80"/>
      <c r="E41" s="80"/>
      <c r="F41" s="80"/>
      <c r="G41" s="80"/>
      <c r="H41" s="81"/>
      <c r="I41" s="80"/>
      <c r="J41" s="80"/>
      <c r="K41" s="80"/>
      <c r="L41" s="80"/>
      <c r="M41" s="80"/>
      <c r="N41" s="80"/>
      <c r="O41" s="81"/>
      <c r="P41" s="80"/>
      <c r="Q41" s="80"/>
      <c r="R41" s="80"/>
      <c r="S41" s="80"/>
      <c r="T41" s="80"/>
      <c r="U41" s="80"/>
      <c r="V41" s="81"/>
    </row>
    <row r="42" spans="2:22" ht="12.75">
      <c r="B42" s="80"/>
      <c r="C42" s="80"/>
      <c r="D42" s="80"/>
      <c r="E42" s="80"/>
      <c r="F42" s="80"/>
      <c r="G42" s="80"/>
      <c r="H42" s="81"/>
      <c r="I42" s="80"/>
      <c r="J42" s="80"/>
      <c r="K42" s="80"/>
      <c r="L42" s="80"/>
      <c r="M42" s="80"/>
      <c r="N42" s="80"/>
      <c r="O42" s="81"/>
      <c r="P42" s="80"/>
      <c r="Q42" s="80"/>
      <c r="R42" s="80"/>
      <c r="S42" s="80"/>
      <c r="T42" s="80"/>
      <c r="U42" s="80"/>
      <c r="V42" s="81"/>
    </row>
    <row r="43" spans="2:22" ht="12.75">
      <c r="B43" s="80"/>
      <c r="C43" s="80"/>
      <c r="D43" s="80"/>
      <c r="E43" s="80"/>
      <c r="F43" s="80"/>
      <c r="G43" s="80"/>
      <c r="H43" s="81"/>
      <c r="I43" s="80"/>
      <c r="J43" s="80"/>
      <c r="K43" s="80"/>
      <c r="L43" s="80"/>
      <c r="M43" s="80"/>
      <c r="N43" s="80"/>
      <c r="O43" s="81"/>
      <c r="P43" s="80"/>
      <c r="Q43" s="80"/>
      <c r="R43" s="80"/>
      <c r="S43" s="80"/>
      <c r="T43" s="80"/>
      <c r="U43" s="80"/>
      <c r="V43" s="81"/>
    </row>
    <row r="44" spans="2:22" ht="12.75">
      <c r="B44" s="80"/>
      <c r="C44" s="80"/>
      <c r="D44" s="80"/>
      <c r="E44" s="80"/>
      <c r="F44" s="80"/>
      <c r="G44" s="80"/>
      <c r="H44" s="81"/>
      <c r="I44" s="80"/>
      <c r="J44" s="80"/>
      <c r="K44" s="80"/>
      <c r="L44" s="80"/>
      <c r="M44" s="80"/>
      <c r="N44" s="80"/>
      <c r="O44" s="81"/>
      <c r="P44" s="80"/>
      <c r="Q44" s="80"/>
      <c r="R44" s="80"/>
      <c r="S44" s="80"/>
      <c r="T44" s="80"/>
      <c r="U44" s="80"/>
      <c r="V44" s="81"/>
    </row>
    <row r="45" spans="2:22" ht="12.75">
      <c r="B45" s="80"/>
      <c r="C45" s="80"/>
      <c r="D45" s="80"/>
      <c r="E45" s="80"/>
      <c r="F45" s="80"/>
      <c r="G45" s="80"/>
      <c r="H45" s="81"/>
      <c r="I45" s="80"/>
      <c r="J45" s="80"/>
      <c r="K45" s="80"/>
      <c r="L45" s="80"/>
      <c r="M45" s="80"/>
      <c r="N45" s="80"/>
      <c r="O45" s="81"/>
      <c r="P45" s="80"/>
      <c r="Q45" s="80"/>
      <c r="R45" s="80"/>
      <c r="S45" s="80"/>
      <c r="T45" s="80"/>
      <c r="U45" s="80"/>
      <c r="V45" s="81"/>
    </row>
    <row r="46" spans="2:22" ht="12.75">
      <c r="B46" s="80"/>
      <c r="C46" s="80"/>
      <c r="D46" s="80"/>
      <c r="E46" s="80"/>
      <c r="F46" s="80"/>
      <c r="G46" s="80"/>
      <c r="H46" s="81"/>
      <c r="I46" s="80"/>
      <c r="J46" s="80"/>
      <c r="K46" s="80"/>
      <c r="L46" s="80"/>
      <c r="M46" s="80"/>
      <c r="N46" s="80"/>
      <c r="O46" s="81"/>
      <c r="P46" s="80"/>
      <c r="Q46" s="80"/>
      <c r="R46" s="80"/>
      <c r="S46" s="80"/>
      <c r="T46" s="80"/>
      <c r="U46" s="80"/>
      <c r="V46" s="81"/>
    </row>
    <row r="47" spans="2:22" ht="12.75">
      <c r="B47" s="80"/>
      <c r="C47" s="80"/>
      <c r="D47" s="80"/>
      <c r="E47" s="80"/>
      <c r="F47" s="80"/>
      <c r="G47" s="80"/>
      <c r="H47" s="81"/>
      <c r="I47" s="80"/>
      <c r="J47" s="80"/>
      <c r="K47" s="80"/>
      <c r="L47" s="80"/>
      <c r="M47" s="80"/>
      <c r="N47" s="80"/>
      <c r="O47" s="81"/>
      <c r="P47" s="80"/>
      <c r="Q47" s="80"/>
      <c r="R47" s="80"/>
      <c r="S47" s="80"/>
      <c r="T47" s="80"/>
      <c r="U47" s="80"/>
      <c r="V47" s="81"/>
    </row>
    <row r="48" spans="2:22" ht="12.75">
      <c r="B48" s="80"/>
      <c r="C48" s="80"/>
      <c r="D48" s="80"/>
      <c r="E48" s="80"/>
      <c r="F48" s="80"/>
      <c r="G48" s="80"/>
      <c r="H48" s="81"/>
      <c r="I48" s="80"/>
      <c r="J48" s="80"/>
      <c r="K48" s="80"/>
      <c r="L48" s="80"/>
      <c r="M48" s="80"/>
      <c r="N48" s="80"/>
      <c r="O48" s="81"/>
      <c r="P48" s="80"/>
      <c r="Q48" s="80"/>
      <c r="R48" s="80"/>
      <c r="S48" s="80"/>
      <c r="T48" s="80"/>
      <c r="U48" s="80"/>
      <c r="V48" s="81"/>
    </row>
    <row r="49" spans="2:22" ht="12.75">
      <c r="B49" s="80"/>
      <c r="C49" s="80"/>
      <c r="D49" s="80"/>
      <c r="E49" s="80"/>
      <c r="F49" s="80"/>
      <c r="G49" s="80"/>
      <c r="H49" s="81"/>
      <c r="I49" s="80"/>
      <c r="J49" s="80"/>
      <c r="K49" s="80"/>
      <c r="L49" s="80"/>
      <c r="M49" s="80"/>
      <c r="N49" s="80"/>
      <c r="O49" s="81"/>
      <c r="P49" s="80"/>
      <c r="Q49" s="80"/>
      <c r="R49" s="80"/>
      <c r="S49" s="80"/>
      <c r="T49" s="80"/>
      <c r="U49" s="80"/>
      <c r="V49" s="81"/>
    </row>
    <row r="50" spans="2:22" ht="12.75">
      <c r="B50" s="80"/>
      <c r="C50" s="80"/>
      <c r="D50" s="80"/>
      <c r="E50" s="80"/>
      <c r="F50" s="80"/>
      <c r="G50" s="80"/>
      <c r="H50" s="81"/>
      <c r="I50" s="80"/>
      <c r="J50" s="80"/>
      <c r="K50" s="80"/>
      <c r="L50" s="80"/>
      <c r="M50" s="80"/>
      <c r="N50" s="80"/>
      <c r="O50" s="81"/>
      <c r="P50" s="80"/>
      <c r="Q50" s="80"/>
      <c r="R50" s="80"/>
      <c r="S50" s="80"/>
      <c r="T50" s="80"/>
      <c r="U50" s="80"/>
      <c r="V50" s="81"/>
    </row>
    <row r="51" spans="2:22" ht="12.75">
      <c r="B51" s="80"/>
      <c r="C51" s="80"/>
      <c r="D51" s="80"/>
      <c r="E51" s="80"/>
      <c r="F51" s="80"/>
      <c r="G51" s="80"/>
      <c r="H51" s="81"/>
      <c r="I51" s="80"/>
      <c r="J51" s="80"/>
      <c r="K51" s="80"/>
      <c r="L51" s="80"/>
      <c r="M51" s="80"/>
      <c r="N51" s="80"/>
      <c r="O51" s="81"/>
      <c r="P51" s="80"/>
      <c r="Q51" s="80"/>
      <c r="R51" s="80"/>
      <c r="S51" s="80"/>
      <c r="T51" s="80"/>
      <c r="U51" s="80"/>
      <c r="V51" s="81"/>
    </row>
    <row r="52" spans="2:22" ht="12.75">
      <c r="B52" s="80"/>
      <c r="C52" s="80"/>
      <c r="D52" s="80"/>
      <c r="E52" s="80"/>
      <c r="F52" s="80"/>
      <c r="G52" s="80"/>
      <c r="H52" s="81"/>
      <c r="I52" s="80"/>
      <c r="J52" s="80"/>
      <c r="K52" s="80"/>
      <c r="L52" s="80"/>
      <c r="M52" s="80"/>
      <c r="N52" s="80"/>
      <c r="O52" s="81"/>
      <c r="P52" s="80"/>
      <c r="Q52" s="80"/>
      <c r="R52" s="80"/>
      <c r="S52" s="80"/>
      <c r="T52" s="80"/>
      <c r="U52" s="80"/>
      <c r="V52" s="81"/>
    </row>
    <row r="53" spans="2:22" ht="12.75">
      <c r="B53" s="80"/>
      <c r="C53" s="80"/>
      <c r="D53" s="80"/>
      <c r="E53" s="80"/>
      <c r="F53" s="80"/>
      <c r="G53" s="80"/>
      <c r="H53" s="81"/>
      <c r="I53" s="80"/>
      <c r="J53" s="80"/>
      <c r="K53" s="80"/>
      <c r="L53" s="80"/>
      <c r="M53" s="80"/>
      <c r="N53" s="80"/>
      <c r="O53" s="81"/>
      <c r="P53" s="80"/>
      <c r="Q53" s="80"/>
      <c r="R53" s="80"/>
      <c r="S53" s="80"/>
      <c r="T53" s="80"/>
      <c r="U53" s="80"/>
      <c r="V53" s="81"/>
    </row>
    <row r="54" spans="2:22" ht="12.75">
      <c r="B54" s="80"/>
      <c r="C54" s="80"/>
      <c r="D54" s="80"/>
      <c r="E54" s="80"/>
      <c r="F54" s="80"/>
      <c r="G54" s="80"/>
      <c r="H54" s="81"/>
      <c r="I54" s="80"/>
      <c r="J54" s="80"/>
      <c r="K54" s="80"/>
      <c r="L54" s="80"/>
      <c r="M54" s="80"/>
      <c r="N54" s="80"/>
      <c r="O54" s="81"/>
      <c r="P54" s="80"/>
      <c r="Q54" s="80"/>
      <c r="R54" s="80"/>
      <c r="S54" s="80"/>
      <c r="T54" s="80"/>
      <c r="U54" s="80"/>
      <c r="V54" s="81"/>
    </row>
    <row r="55" spans="2:22" ht="12.75">
      <c r="B55" s="80"/>
      <c r="C55" s="80"/>
      <c r="D55" s="80"/>
      <c r="E55" s="80"/>
      <c r="F55" s="80"/>
      <c r="G55" s="80"/>
      <c r="H55" s="81"/>
      <c r="I55" s="80"/>
      <c r="J55" s="80"/>
      <c r="K55" s="80"/>
      <c r="L55" s="80"/>
      <c r="M55" s="80"/>
      <c r="N55" s="80"/>
      <c r="O55" s="81"/>
      <c r="P55" s="80"/>
      <c r="Q55" s="80"/>
      <c r="R55" s="80"/>
      <c r="S55" s="80"/>
      <c r="T55" s="80"/>
      <c r="U55" s="80"/>
      <c r="V55" s="81"/>
    </row>
    <row r="56" spans="2:22" ht="12.75">
      <c r="B56" s="80"/>
      <c r="C56" s="80"/>
      <c r="D56" s="80"/>
      <c r="E56" s="80"/>
      <c r="F56" s="80"/>
      <c r="G56" s="80"/>
      <c r="H56" s="81"/>
      <c r="I56" s="80"/>
      <c r="J56" s="80"/>
      <c r="K56" s="80"/>
      <c r="L56" s="80"/>
      <c r="M56" s="80"/>
      <c r="N56" s="80"/>
      <c r="O56" s="81"/>
      <c r="P56" s="80"/>
      <c r="Q56" s="80"/>
      <c r="R56" s="80"/>
      <c r="S56" s="80"/>
      <c r="T56" s="80"/>
      <c r="U56" s="80"/>
      <c r="V56" s="81"/>
    </row>
    <row r="57" spans="2:22" ht="12.75">
      <c r="B57" s="80"/>
      <c r="C57" s="80"/>
      <c r="D57" s="80"/>
      <c r="E57" s="80"/>
      <c r="F57" s="80"/>
      <c r="G57" s="80"/>
      <c r="H57" s="81"/>
      <c r="I57" s="80"/>
      <c r="J57" s="80"/>
      <c r="K57" s="80"/>
      <c r="L57" s="80"/>
      <c r="M57" s="80"/>
      <c r="N57" s="80"/>
      <c r="O57" s="81"/>
      <c r="P57" s="80"/>
      <c r="Q57" s="80"/>
      <c r="R57" s="80"/>
      <c r="S57" s="80"/>
      <c r="T57" s="80"/>
      <c r="U57" s="80"/>
      <c r="V57" s="81"/>
    </row>
    <row r="58" spans="2:22" ht="12.75">
      <c r="B58" s="80"/>
      <c r="C58" s="80"/>
      <c r="D58" s="80"/>
      <c r="E58" s="80"/>
      <c r="F58" s="80"/>
      <c r="G58" s="80"/>
      <c r="H58" s="81"/>
      <c r="I58" s="80"/>
      <c r="J58" s="80"/>
      <c r="K58" s="80"/>
      <c r="L58" s="80"/>
      <c r="M58" s="80"/>
      <c r="N58" s="80"/>
      <c r="O58" s="81"/>
      <c r="P58" s="80"/>
      <c r="Q58" s="80"/>
      <c r="R58" s="80"/>
      <c r="S58" s="80"/>
      <c r="T58" s="80"/>
      <c r="U58" s="80"/>
      <c r="V58" s="81"/>
    </row>
    <row r="59" spans="2:22" ht="12.75">
      <c r="B59" s="80"/>
      <c r="C59" s="80"/>
      <c r="D59" s="80"/>
      <c r="E59" s="80"/>
      <c r="F59" s="80"/>
      <c r="G59" s="80"/>
      <c r="H59" s="81"/>
      <c r="I59" s="80"/>
      <c r="J59" s="80"/>
      <c r="K59" s="80"/>
      <c r="L59" s="80"/>
      <c r="M59" s="80"/>
      <c r="N59" s="80"/>
      <c r="O59" s="81"/>
      <c r="P59" s="80"/>
      <c r="Q59" s="80"/>
      <c r="R59" s="80"/>
      <c r="S59" s="80"/>
      <c r="T59" s="80"/>
      <c r="U59" s="80"/>
      <c r="V59" s="81"/>
    </row>
    <row r="60" spans="2:22" ht="12.75">
      <c r="B60" s="80"/>
      <c r="C60" s="80"/>
      <c r="D60" s="80"/>
      <c r="E60" s="80"/>
      <c r="F60" s="80"/>
      <c r="G60" s="80"/>
      <c r="H60" s="81"/>
      <c r="I60" s="80"/>
      <c r="J60" s="80"/>
      <c r="K60" s="80"/>
      <c r="L60" s="80"/>
      <c r="M60" s="80"/>
      <c r="N60" s="80"/>
      <c r="O60" s="81"/>
      <c r="P60" s="80"/>
      <c r="Q60" s="80"/>
      <c r="R60" s="80"/>
      <c r="S60" s="80"/>
      <c r="T60" s="80"/>
      <c r="U60" s="80"/>
      <c r="V60" s="81"/>
    </row>
    <row r="61" spans="2:22" ht="12.75">
      <c r="B61" s="80"/>
      <c r="C61" s="80"/>
      <c r="D61" s="80"/>
      <c r="E61" s="80"/>
      <c r="F61" s="80"/>
      <c r="G61" s="80"/>
      <c r="H61" s="81"/>
      <c r="I61" s="80"/>
      <c r="J61" s="80"/>
      <c r="K61" s="80"/>
      <c r="L61" s="80"/>
      <c r="M61" s="80"/>
      <c r="N61" s="80"/>
      <c r="O61" s="81"/>
      <c r="P61" s="80"/>
      <c r="Q61" s="80"/>
      <c r="R61" s="80"/>
      <c r="S61" s="80"/>
      <c r="T61" s="80"/>
      <c r="U61" s="80"/>
      <c r="V61" s="81"/>
    </row>
    <row r="62" spans="2:22" ht="12.75">
      <c r="B62" s="80"/>
      <c r="C62" s="80"/>
      <c r="D62" s="80"/>
      <c r="E62" s="80"/>
      <c r="F62" s="80"/>
      <c r="G62" s="80"/>
      <c r="H62" s="81"/>
      <c r="I62" s="80"/>
      <c r="J62" s="80"/>
      <c r="K62" s="80"/>
      <c r="L62" s="80"/>
      <c r="M62" s="80"/>
      <c r="N62" s="80"/>
      <c r="O62" s="81"/>
      <c r="P62" s="80"/>
      <c r="Q62" s="80"/>
      <c r="R62" s="80"/>
      <c r="S62" s="80"/>
      <c r="T62" s="80"/>
      <c r="U62" s="80"/>
      <c r="V62" s="81"/>
    </row>
    <row r="63" spans="2:22" ht="12.75">
      <c r="B63" s="80"/>
      <c r="C63" s="80"/>
      <c r="D63" s="80"/>
      <c r="E63" s="80"/>
      <c r="F63" s="80"/>
      <c r="G63" s="80"/>
      <c r="H63" s="81"/>
      <c r="I63" s="80"/>
      <c r="J63" s="80"/>
      <c r="K63" s="80"/>
      <c r="L63" s="80"/>
      <c r="M63" s="80"/>
      <c r="N63" s="80"/>
      <c r="O63" s="81"/>
      <c r="P63" s="80"/>
      <c r="Q63" s="80"/>
      <c r="R63" s="80"/>
      <c r="S63" s="80"/>
      <c r="T63" s="80"/>
      <c r="U63" s="80"/>
      <c r="V63" s="81"/>
    </row>
    <row r="64" spans="2:22" ht="12.75">
      <c r="B64" s="80"/>
      <c r="C64" s="80"/>
      <c r="D64" s="80"/>
      <c r="E64" s="80"/>
      <c r="F64" s="80"/>
      <c r="G64" s="80"/>
      <c r="H64" s="81"/>
      <c r="I64" s="80"/>
      <c r="J64" s="80"/>
      <c r="K64" s="80"/>
      <c r="L64" s="80"/>
      <c r="M64" s="80"/>
      <c r="N64" s="80"/>
      <c r="O64" s="81"/>
      <c r="P64" s="80"/>
      <c r="Q64" s="80"/>
      <c r="R64" s="80"/>
      <c r="S64" s="80"/>
      <c r="T64" s="80"/>
      <c r="U64" s="80"/>
      <c r="V64" s="81"/>
    </row>
    <row r="65" spans="2:22" ht="12.75">
      <c r="B65" s="80"/>
      <c r="C65" s="80"/>
      <c r="D65" s="80"/>
      <c r="E65" s="80"/>
      <c r="F65" s="80"/>
      <c r="G65" s="80"/>
      <c r="H65" s="81"/>
      <c r="I65" s="80"/>
      <c r="J65" s="80"/>
      <c r="K65" s="80"/>
      <c r="L65" s="80"/>
      <c r="M65" s="80"/>
      <c r="N65" s="80"/>
      <c r="O65" s="81"/>
      <c r="P65" s="80"/>
      <c r="Q65" s="80"/>
      <c r="R65" s="80"/>
      <c r="S65" s="80"/>
      <c r="T65" s="80"/>
      <c r="U65" s="80"/>
      <c r="V65" s="81"/>
    </row>
    <row r="66" spans="2:22" ht="12.75">
      <c r="B66" s="80"/>
      <c r="C66" s="80"/>
      <c r="D66" s="80"/>
      <c r="E66" s="80"/>
      <c r="F66" s="80"/>
      <c r="G66" s="80"/>
      <c r="H66" s="81"/>
      <c r="I66" s="80"/>
      <c r="J66" s="80"/>
      <c r="K66" s="80"/>
      <c r="L66" s="80"/>
      <c r="M66" s="80"/>
      <c r="N66" s="80"/>
      <c r="O66" s="81"/>
      <c r="P66" s="80"/>
      <c r="Q66" s="80"/>
      <c r="R66" s="80"/>
      <c r="S66" s="80"/>
      <c r="T66" s="80"/>
      <c r="U66" s="80"/>
      <c r="V66" s="81"/>
    </row>
    <row r="67" spans="2:22" ht="12.75">
      <c r="B67" s="80"/>
      <c r="C67" s="80"/>
      <c r="D67" s="80"/>
      <c r="E67" s="80"/>
      <c r="F67" s="80"/>
      <c r="G67" s="80"/>
      <c r="H67" s="81"/>
      <c r="I67" s="80"/>
      <c r="J67" s="80"/>
      <c r="K67" s="80"/>
      <c r="L67" s="80"/>
      <c r="M67" s="80"/>
      <c r="N67" s="80"/>
      <c r="O67" s="81"/>
      <c r="P67" s="80"/>
      <c r="Q67" s="80"/>
      <c r="R67" s="80"/>
      <c r="S67" s="80"/>
      <c r="T67" s="80"/>
      <c r="U67" s="80"/>
      <c r="V67" s="81"/>
    </row>
    <row r="68" spans="2:22" ht="12.75">
      <c r="B68" s="80"/>
      <c r="C68" s="80"/>
      <c r="D68" s="80"/>
      <c r="E68" s="80"/>
      <c r="F68" s="80"/>
      <c r="G68" s="80"/>
      <c r="H68" s="81"/>
      <c r="I68" s="80"/>
      <c r="J68" s="80"/>
      <c r="K68" s="80"/>
      <c r="L68" s="80"/>
      <c r="M68" s="80"/>
      <c r="N68" s="80"/>
      <c r="O68" s="81"/>
      <c r="P68" s="80"/>
      <c r="Q68" s="80"/>
      <c r="R68" s="80"/>
      <c r="S68" s="80"/>
      <c r="T68" s="80"/>
      <c r="U68" s="80"/>
      <c r="V68" s="81"/>
    </row>
    <row r="69" spans="2:22" ht="12.75">
      <c r="B69" s="80"/>
      <c r="C69" s="80"/>
      <c r="D69" s="80"/>
      <c r="E69" s="80"/>
      <c r="F69" s="80"/>
      <c r="G69" s="80"/>
      <c r="H69" s="81"/>
      <c r="I69" s="80"/>
      <c r="J69" s="80"/>
      <c r="K69" s="80"/>
      <c r="L69" s="80"/>
      <c r="M69" s="80"/>
      <c r="N69" s="80"/>
      <c r="O69" s="81"/>
      <c r="P69" s="80"/>
      <c r="Q69" s="80"/>
      <c r="R69" s="80"/>
      <c r="S69" s="80"/>
      <c r="T69" s="80"/>
      <c r="U69" s="80"/>
      <c r="V69" s="81"/>
    </row>
    <row r="70" spans="2:22" ht="12.75">
      <c r="B70" s="80"/>
      <c r="C70" s="80"/>
      <c r="D70" s="80"/>
      <c r="E70" s="80"/>
      <c r="F70" s="80"/>
      <c r="G70" s="80"/>
      <c r="H70" s="81"/>
      <c r="I70" s="80"/>
      <c r="J70" s="80"/>
      <c r="K70" s="80"/>
      <c r="L70" s="80"/>
      <c r="M70" s="80"/>
      <c r="N70" s="80"/>
      <c r="O70" s="81"/>
      <c r="P70" s="80"/>
      <c r="Q70" s="80"/>
      <c r="R70" s="80"/>
      <c r="S70" s="80"/>
      <c r="T70" s="80"/>
      <c r="U70" s="80"/>
      <c r="V70" s="81"/>
    </row>
    <row r="71" spans="2:22" ht="12.75">
      <c r="B71" s="80"/>
      <c r="C71" s="80"/>
      <c r="D71" s="80"/>
      <c r="E71" s="80"/>
      <c r="F71" s="80"/>
      <c r="G71" s="80"/>
      <c r="H71" s="81"/>
      <c r="I71" s="80"/>
      <c r="J71" s="80"/>
      <c r="K71" s="80"/>
      <c r="L71" s="80"/>
      <c r="M71" s="80"/>
      <c r="N71" s="80"/>
      <c r="O71" s="81"/>
      <c r="P71" s="80"/>
      <c r="Q71" s="80"/>
      <c r="R71" s="80"/>
      <c r="S71" s="80"/>
      <c r="T71" s="80"/>
      <c r="U71" s="80"/>
      <c r="V71" s="81"/>
    </row>
    <row r="72" spans="2:22" ht="12.75">
      <c r="B72" s="80"/>
      <c r="C72" s="80"/>
      <c r="D72" s="80"/>
      <c r="E72" s="80"/>
      <c r="F72" s="80"/>
      <c r="G72" s="80"/>
      <c r="H72" s="81"/>
      <c r="I72" s="80"/>
      <c r="J72" s="80"/>
      <c r="K72" s="80"/>
      <c r="L72" s="80"/>
      <c r="M72" s="80"/>
      <c r="N72" s="80"/>
      <c r="O72" s="81"/>
      <c r="P72" s="80"/>
      <c r="Q72" s="80"/>
      <c r="R72" s="80"/>
      <c r="S72" s="80"/>
      <c r="T72" s="80"/>
      <c r="U72" s="80"/>
      <c r="V72" s="81"/>
    </row>
    <row r="73" spans="2:22" ht="12.75">
      <c r="B73" s="80"/>
      <c r="C73" s="80"/>
      <c r="D73" s="80"/>
      <c r="E73" s="80"/>
      <c r="F73" s="80"/>
      <c r="G73" s="80"/>
      <c r="H73" s="81"/>
      <c r="I73" s="80"/>
      <c r="J73" s="80"/>
      <c r="K73" s="80"/>
      <c r="L73" s="80"/>
      <c r="M73" s="80"/>
      <c r="N73" s="80"/>
      <c r="O73" s="81"/>
      <c r="P73" s="80"/>
      <c r="Q73" s="80"/>
      <c r="R73" s="80"/>
      <c r="S73" s="80"/>
      <c r="T73" s="80"/>
      <c r="U73" s="80"/>
      <c r="V73" s="81"/>
    </row>
    <row r="74" spans="2:22" ht="12.75">
      <c r="B74" s="80"/>
      <c r="C74" s="80"/>
      <c r="D74" s="80"/>
      <c r="E74" s="80"/>
      <c r="F74" s="80"/>
      <c r="G74" s="80"/>
      <c r="H74" s="81"/>
      <c r="I74" s="80"/>
      <c r="J74" s="80"/>
      <c r="K74" s="80"/>
      <c r="L74" s="80"/>
      <c r="M74" s="80"/>
      <c r="N74" s="80"/>
      <c r="O74" s="81"/>
      <c r="P74" s="80"/>
      <c r="Q74" s="80"/>
      <c r="R74" s="80"/>
      <c r="S74" s="80"/>
      <c r="T74" s="80"/>
      <c r="U74" s="80"/>
      <c r="V74" s="81"/>
    </row>
    <row r="75" spans="2:22" ht="12.75">
      <c r="B75" s="80"/>
      <c r="C75" s="80"/>
      <c r="D75" s="80"/>
      <c r="E75" s="80"/>
      <c r="F75" s="80"/>
      <c r="G75" s="80"/>
      <c r="H75" s="81"/>
      <c r="I75" s="80"/>
      <c r="J75" s="80"/>
      <c r="K75" s="80"/>
      <c r="L75" s="80"/>
      <c r="M75" s="80"/>
      <c r="N75" s="80"/>
      <c r="O75" s="81"/>
      <c r="P75" s="80"/>
      <c r="Q75" s="80"/>
      <c r="R75" s="80"/>
      <c r="S75" s="80"/>
      <c r="T75" s="80"/>
      <c r="U75" s="80"/>
      <c r="V75" s="81"/>
    </row>
    <row r="76" spans="2:22" ht="12.75">
      <c r="B76" s="80"/>
      <c r="C76" s="80"/>
      <c r="D76" s="80"/>
      <c r="E76" s="80"/>
      <c r="F76" s="80"/>
      <c r="G76" s="80"/>
      <c r="H76" s="81"/>
      <c r="I76" s="80"/>
      <c r="J76" s="80"/>
      <c r="K76" s="80"/>
      <c r="L76" s="80"/>
      <c r="M76" s="80"/>
      <c r="N76" s="80"/>
      <c r="O76" s="81"/>
      <c r="P76" s="80"/>
      <c r="Q76" s="80"/>
      <c r="R76" s="80"/>
      <c r="S76" s="80"/>
      <c r="T76" s="80"/>
      <c r="U76" s="80"/>
      <c r="V76" s="81"/>
    </row>
    <row r="77" spans="2:22" ht="12.75">
      <c r="B77" s="80"/>
      <c r="C77" s="80"/>
      <c r="D77" s="80"/>
      <c r="E77" s="80"/>
      <c r="F77" s="80"/>
      <c r="G77" s="80"/>
      <c r="H77" s="81"/>
      <c r="I77" s="80"/>
      <c r="J77" s="80"/>
      <c r="K77" s="80"/>
      <c r="L77" s="80"/>
      <c r="M77" s="80"/>
      <c r="N77" s="80"/>
      <c r="O77" s="81"/>
      <c r="P77" s="80"/>
      <c r="Q77" s="80"/>
      <c r="R77" s="80"/>
      <c r="S77" s="80"/>
      <c r="T77" s="80"/>
      <c r="U77" s="80"/>
      <c r="V77" s="81"/>
    </row>
    <row r="78" spans="2:22" ht="12.75">
      <c r="B78" s="80"/>
      <c r="C78" s="80"/>
      <c r="D78" s="80"/>
      <c r="E78" s="80"/>
      <c r="F78" s="80"/>
      <c r="G78" s="80"/>
      <c r="H78" s="81"/>
      <c r="I78" s="80"/>
      <c r="J78" s="80"/>
      <c r="K78" s="80"/>
      <c r="L78" s="80"/>
      <c r="M78" s="80"/>
      <c r="N78" s="80"/>
      <c r="O78" s="81"/>
      <c r="P78" s="80"/>
      <c r="Q78" s="80"/>
      <c r="R78" s="80"/>
      <c r="S78" s="80"/>
      <c r="T78" s="80"/>
      <c r="U78" s="80"/>
      <c r="V78" s="81"/>
    </row>
    <row r="79" spans="2:22" ht="12.75">
      <c r="B79" s="80"/>
      <c r="C79" s="80"/>
      <c r="D79" s="80"/>
      <c r="E79" s="80"/>
      <c r="F79" s="80"/>
      <c r="G79" s="80"/>
      <c r="H79" s="81"/>
      <c r="I79" s="80"/>
      <c r="J79" s="80"/>
      <c r="K79" s="80"/>
      <c r="L79" s="80"/>
      <c r="M79" s="80"/>
      <c r="N79" s="80"/>
      <c r="O79" s="81"/>
      <c r="P79" s="80"/>
      <c r="Q79" s="80"/>
      <c r="R79" s="80"/>
      <c r="S79" s="80"/>
      <c r="T79" s="80"/>
      <c r="U79" s="80"/>
      <c r="V79" s="81"/>
    </row>
    <row r="80" spans="2:22" ht="12.75">
      <c r="B80" s="80"/>
      <c r="C80" s="80"/>
      <c r="D80" s="80"/>
      <c r="E80" s="80"/>
      <c r="F80" s="80"/>
      <c r="G80" s="80"/>
      <c r="H80" s="81"/>
      <c r="I80" s="80"/>
      <c r="J80" s="80"/>
      <c r="K80" s="80"/>
      <c r="L80" s="80"/>
      <c r="M80" s="80"/>
      <c r="N80" s="80"/>
      <c r="O80" s="81"/>
      <c r="P80" s="80"/>
      <c r="Q80" s="80"/>
      <c r="R80" s="80"/>
      <c r="S80" s="80"/>
      <c r="T80" s="80"/>
      <c r="U80" s="80"/>
      <c r="V80" s="81"/>
    </row>
  </sheetData>
  <sheetProtection/>
  <mergeCells count="3">
    <mergeCell ref="B1:G1"/>
    <mergeCell ref="I1:N1"/>
    <mergeCell ref="P1:U1"/>
  </mergeCells>
  <printOptions horizontalCentered="1"/>
  <pageMargins left="0.15748031496062992" right="0.15748031496062992" top="1.1023622047244095" bottom="0" header="0" footer="0"/>
  <pageSetup fitToHeight="1" fitToWidth="1" horizontalDpi="600" verticalDpi="600" orientation="portrait" paperSize="9" r:id="rId1"/>
  <headerFooter alignWithMargins="0">
    <oddHeader>&amp;C&amp;"Arial,Negrita"&amp;14UNIÓN DE RUGBY DE BUENOS AIRES&amp;"Arial,Normal"&amp;10
&amp;"Arial,Negrita"&amp;12&amp;UZONAS DEL SEVEN A SIDE DE DIVISIÓN SUPERIOR
TEMPORADA 2015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4:P125"/>
  <sheetViews>
    <sheetView showGridLines="0" zoomScale="90" zoomScaleNormal="90" zoomScalePageLayoutView="0" workbookViewId="0" topLeftCell="A94">
      <selection activeCell="N114" sqref="N114"/>
    </sheetView>
  </sheetViews>
  <sheetFormatPr defaultColWidth="11.421875" defaultRowHeight="12.75"/>
  <cols>
    <col min="1" max="1" width="1.8515625" style="146" customWidth="1"/>
    <col min="2" max="2" width="14.421875" style="146" customWidth="1"/>
    <col min="3" max="3" width="17.140625" style="146" customWidth="1"/>
    <col min="4" max="5" width="10.7109375" style="146" customWidth="1"/>
    <col min="6" max="6" width="21.421875" style="146" customWidth="1"/>
    <col min="7" max="7" width="10.7109375" style="146" customWidth="1"/>
    <col min="8" max="8" width="13.421875" style="146" customWidth="1"/>
    <col min="9" max="9" width="19.140625" style="146" customWidth="1"/>
    <col min="10" max="10" width="13.421875" style="146" customWidth="1"/>
    <col min="11" max="11" width="15.00390625" style="146" customWidth="1"/>
    <col min="12" max="15" width="10.7109375" style="146" customWidth="1"/>
    <col min="16" max="16384" width="11.421875" style="146" customWidth="1"/>
  </cols>
  <sheetData>
    <row r="1" ht="14.25" customHeight="1"/>
    <row r="2" ht="14.25" customHeight="1"/>
    <row r="3" ht="14.25" customHeight="1"/>
    <row r="4" spans="2:15" ht="23.25">
      <c r="B4" s="643" t="s">
        <v>282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</row>
    <row r="6" spans="2:12" ht="23.25">
      <c r="B6" s="163"/>
      <c r="C6" s="163"/>
      <c r="D6" s="667" t="s">
        <v>286</v>
      </c>
      <c r="E6" s="668"/>
      <c r="F6" s="668"/>
      <c r="G6" s="668"/>
      <c r="H6" s="668"/>
      <c r="I6" s="668"/>
      <c r="J6" s="668"/>
      <c r="K6" s="669"/>
      <c r="L6" s="163"/>
    </row>
    <row r="7" s="164" customFormat="1" ht="15" thickBot="1">
      <c r="M7" s="164" t="s">
        <v>0</v>
      </c>
    </row>
    <row r="8" spans="2:10" s="164" customFormat="1" ht="15.75" thickBot="1">
      <c r="B8" s="641" t="s">
        <v>57</v>
      </c>
      <c r="C8" s="642"/>
      <c r="E8" s="612" t="s">
        <v>242</v>
      </c>
      <c r="F8" s="613"/>
      <c r="G8" s="165" t="s">
        <v>255</v>
      </c>
      <c r="H8" s="612" t="s">
        <v>242</v>
      </c>
      <c r="I8" s="613"/>
      <c r="J8" s="165" t="s">
        <v>255</v>
      </c>
    </row>
    <row r="9" spans="2:10" s="164" customFormat="1" ht="16.5" thickBot="1">
      <c r="B9" s="639" t="s">
        <v>261</v>
      </c>
      <c r="C9" s="640"/>
      <c r="E9" s="630" t="str">
        <f>B10</f>
        <v>CASI</v>
      </c>
      <c r="F9" s="631"/>
      <c r="G9" s="436">
        <v>47</v>
      </c>
      <c r="H9" s="630" t="str">
        <f>B13</f>
        <v>CENTRO NAVAL</v>
      </c>
      <c r="I9" s="631"/>
      <c r="J9" s="437">
        <v>7</v>
      </c>
    </row>
    <row r="10" spans="2:10" s="164" customFormat="1" ht="15.75">
      <c r="B10" s="632" t="str">
        <f>'[2]Zonas'!G3</f>
        <v>CASI</v>
      </c>
      <c r="C10" s="633"/>
      <c r="D10" s="166"/>
      <c r="E10" s="647" t="str">
        <f>B11</f>
        <v>BELGRANO ATHLETIC</v>
      </c>
      <c r="F10" s="648"/>
      <c r="G10" s="438">
        <v>14</v>
      </c>
      <c r="H10" s="647" t="str">
        <f>B12</f>
        <v>LOMAS ATHLETIC</v>
      </c>
      <c r="I10" s="648"/>
      <c r="J10" s="438">
        <v>7</v>
      </c>
    </row>
    <row r="11" spans="2:10" s="164" customFormat="1" ht="15.75">
      <c r="B11" s="626" t="str">
        <f>'[2]Zonas'!G4</f>
        <v>BELGRANO ATHLETIC</v>
      </c>
      <c r="C11" s="627"/>
      <c r="D11" s="166"/>
      <c r="E11" s="622" t="str">
        <f>B10</f>
        <v>CASI</v>
      </c>
      <c r="F11" s="623"/>
      <c r="G11" s="439">
        <v>22</v>
      </c>
      <c r="H11" s="622" t="str">
        <f>B12</f>
        <v>LOMAS ATHLETIC</v>
      </c>
      <c r="I11" s="623"/>
      <c r="J11" s="440">
        <v>10</v>
      </c>
    </row>
    <row r="12" spans="2:10" s="164" customFormat="1" ht="15.75">
      <c r="B12" s="626" t="str">
        <f>'[2]Zonas'!G5</f>
        <v>LOMAS ATHLETIC</v>
      </c>
      <c r="C12" s="627"/>
      <c r="D12" s="166"/>
      <c r="E12" s="622" t="str">
        <f>B11</f>
        <v>BELGRANO ATHLETIC</v>
      </c>
      <c r="F12" s="623"/>
      <c r="G12" s="439">
        <v>10</v>
      </c>
      <c r="H12" s="622" t="str">
        <f>B13</f>
        <v>CENTRO NAVAL</v>
      </c>
      <c r="I12" s="623"/>
      <c r="J12" s="440">
        <v>5</v>
      </c>
    </row>
    <row r="13" spans="2:10" s="164" customFormat="1" ht="16.5" thickBot="1">
      <c r="B13" s="620" t="str">
        <f>'[2]Zonas'!G6</f>
        <v>CENTRO NAVAL</v>
      </c>
      <c r="C13" s="621"/>
      <c r="D13" s="166"/>
      <c r="E13" s="622" t="str">
        <f>B10</f>
        <v>CASI</v>
      </c>
      <c r="F13" s="623"/>
      <c r="G13" s="439">
        <v>31</v>
      </c>
      <c r="H13" s="622" t="str">
        <f>B11</f>
        <v>BELGRANO ATHLETIC</v>
      </c>
      <c r="I13" s="623"/>
      <c r="J13" s="440">
        <v>0</v>
      </c>
    </row>
    <row r="14" spans="2:10" s="164" customFormat="1" ht="16.5" thickBot="1">
      <c r="B14" s="167"/>
      <c r="C14" s="167"/>
      <c r="D14" s="166"/>
      <c r="E14" s="624" t="str">
        <f>B12</f>
        <v>LOMAS ATHLETIC</v>
      </c>
      <c r="F14" s="625"/>
      <c r="G14" s="441">
        <v>17</v>
      </c>
      <c r="H14" s="624" t="str">
        <f>B13</f>
        <v>CENTRO NAVAL</v>
      </c>
      <c r="I14" s="625"/>
      <c r="J14" s="442">
        <v>12</v>
      </c>
    </row>
    <row r="15" s="164" customFormat="1" ht="15" thickBot="1"/>
    <row r="16" spans="2:15" s="164" customFormat="1" ht="15.75" thickBot="1">
      <c r="B16" s="146"/>
      <c r="C16" s="146"/>
      <c r="D16" s="638" t="str">
        <f>B17</f>
        <v>CASI</v>
      </c>
      <c r="E16" s="637"/>
      <c r="F16" s="636" t="str">
        <f>B18</f>
        <v>BELGRANO ATHLETIC</v>
      </c>
      <c r="G16" s="637"/>
      <c r="H16" s="636" t="str">
        <f>B19</f>
        <v>LOMAS ATHLETIC</v>
      </c>
      <c r="I16" s="637"/>
      <c r="J16" s="636" t="str">
        <f>B13</f>
        <v>CENTRO NAVAL</v>
      </c>
      <c r="K16" s="637"/>
      <c r="L16" s="168" t="s">
        <v>257</v>
      </c>
      <c r="M16" s="168" t="s">
        <v>258</v>
      </c>
      <c r="N16" s="168" t="s">
        <v>259</v>
      </c>
      <c r="O16" s="169" t="s">
        <v>260</v>
      </c>
    </row>
    <row r="17" spans="2:15" s="164" customFormat="1" ht="15">
      <c r="B17" s="614" t="str">
        <f>B10</f>
        <v>CASI</v>
      </c>
      <c r="C17" s="615"/>
      <c r="D17" s="170"/>
      <c r="E17" s="171"/>
      <c r="F17" s="172">
        <f>G13</f>
        <v>31</v>
      </c>
      <c r="G17" s="172">
        <f>J13</f>
        <v>0</v>
      </c>
      <c r="H17" s="173">
        <f>G11</f>
        <v>22</v>
      </c>
      <c r="I17" s="173">
        <f>J11</f>
        <v>10</v>
      </c>
      <c r="J17" s="173">
        <f>G10</f>
        <v>14</v>
      </c>
      <c r="K17" s="173">
        <f>J10</f>
        <v>7</v>
      </c>
      <c r="L17" s="173">
        <f>SUM(F17,H17,J17)</f>
        <v>67</v>
      </c>
      <c r="M17" s="173">
        <f>SUM(G17,I17,K17)</f>
        <v>17</v>
      </c>
      <c r="N17" s="173">
        <f>SUM(L17-M17)</f>
        <v>50</v>
      </c>
      <c r="O17" s="443">
        <f>IF(G10&gt;J10,2,0)+IF(G10=J10,1,0)+IF(G11&gt;J11,2,0)+IF(G11=J11,1,0)+IF(G13&gt;J13,2,0)+IF(G13=J13,1,0)</f>
        <v>6</v>
      </c>
    </row>
    <row r="18" spans="2:15" s="164" customFormat="1" ht="15">
      <c r="B18" s="616" t="str">
        <f>B11</f>
        <v>BELGRANO ATHLETIC</v>
      </c>
      <c r="C18" s="617"/>
      <c r="D18" s="175">
        <f>J13</f>
        <v>0</v>
      </c>
      <c r="E18" s="172">
        <f>G13</f>
        <v>31</v>
      </c>
      <c r="F18" s="176"/>
      <c r="G18" s="176"/>
      <c r="H18" s="172">
        <f>G9</f>
        <v>47</v>
      </c>
      <c r="I18" s="172">
        <f>J9</f>
        <v>7</v>
      </c>
      <c r="J18" s="172">
        <f>G12</f>
        <v>10</v>
      </c>
      <c r="K18" s="172">
        <f>J12</f>
        <v>5</v>
      </c>
      <c r="L18" s="172">
        <f>SUM(D18,H18,J18)</f>
        <v>57</v>
      </c>
      <c r="M18" s="172">
        <f>SUM(E18,I18,K18)</f>
        <v>43</v>
      </c>
      <c r="N18" s="172">
        <f>SUM(L18-M18)</f>
        <v>14</v>
      </c>
      <c r="O18" s="444">
        <f>IF(G9&gt;J9,2,0)+IF(G9=J9,1,0)+IF(G12&gt;J12,2,0)+IF(G12=J12,1,0)+IF(J13&gt;G13,2,0)+IF(J13=G13,1,0)</f>
        <v>4</v>
      </c>
    </row>
    <row r="19" spans="2:15" s="164" customFormat="1" ht="15">
      <c r="B19" s="616" t="str">
        <f>B12</f>
        <v>LOMAS ATHLETIC</v>
      </c>
      <c r="C19" s="617"/>
      <c r="D19" s="175">
        <f>J11</f>
        <v>10</v>
      </c>
      <c r="E19" s="172">
        <f>G11</f>
        <v>22</v>
      </c>
      <c r="F19" s="172">
        <f>J9</f>
        <v>7</v>
      </c>
      <c r="G19" s="172">
        <f>G9</f>
        <v>47</v>
      </c>
      <c r="H19" s="176"/>
      <c r="I19" s="176"/>
      <c r="J19" s="172">
        <f>G14</f>
        <v>17</v>
      </c>
      <c r="K19" s="172">
        <f>J14</f>
        <v>12</v>
      </c>
      <c r="L19" s="172">
        <f>SUM(D19,F19,J19)</f>
        <v>34</v>
      </c>
      <c r="M19" s="172">
        <f>SUM(E19,G19,K19)</f>
        <v>81</v>
      </c>
      <c r="N19" s="172">
        <f>SUM(L19-M19)</f>
        <v>-47</v>
      </c>
      <c r="O19" s="445">
        <f>IF(J9&gt;G9,2,0)+IF(J9=G9,1,0)+IF(J11&gt;G11,2,0)+IF(J11=G11,1,0)+IF(G14&gt;J14,2,0)+IF(G14=J14,1,0)</f>
        <v>2</v>
      </c>
    </row>
    <row r="20" spans="2:15" s="164" customFormat="1" ht="15.75" thickBot="1">
      <c r="B20" s="618" t="str">
        <f>B13</f>
        <v>CENTRO NAVAL</v>
      </c>
      <c r="C20" s="619"/>
      <c r="D20" s="179">
        <f>J10</f>
        <v>7</v>
      </c>
      <c r="E20" s="180">
        <f>G10</f>
        <v>14</v>
      </c>
      <c r="F20" s="180">
        <f>J12</f>
        <v>5</v>
      </c>
      <c r="G20" s="180">
        <f>G12</f>
        <v>10</v>
      </c>
      <c r="H20" s="180">
        <f>J14</f>
        <v>12</v>
      </c>
      <c r="I20" s="180">
        <f>G14</f>
        <v>17</v>
      </c>
      <c r="J20" s="181"/>
      <c r="K20" s="181"/>
      <c r="L20" s="180">
        <f>SUM(D20,F20,H20)</f>
        <v>24</v>
      </c>
      <c r="M20" s="180">
        <f>SUM(E20,G20,I20)</f>
        <v>41</v>
      </c>
      <c r="N20" s="180">
        <f>SUM(L20-M20)</f>
        <v>-17</v>
      </c>
      <c r="O20" s="446">
        <f>IF(J10&gt;G10,2,0)+IF(J10=G10,1,0)+IF(J12&gt;G12,2,0)+IF(J12=G12,1,0)+IF(J14&gt;G14,2,0)+IF(J14=G14,1,0)</f>
        <v>0</v>
      </c>
    </row>
    <row r="21" spans="2:15" s="164" customFormat="1" ht="14.25"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</row>
    <row r="22" spans="1:15" s="164" customFormat="1" ht="14.25">
      <c r="A22" s="183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</row>
    <row r="23" ht="13.5" thickBot="1"/>
    <row r="24" spans="2:10" s="164" customFormat="1" ht="15.75" thickBot="1">
      <c r="B24" s="641" t="s">
        <v>57</v>
      </c>
      <c r="C24" s="642"/>
      <c r="E24" s="612" t="s">
        <v>242</v>
      </c>
      <c r="F24" s="613"/>
      <c r="G24" s="165" t="s">
        <v>255</v>
      </c>
      <c r="H24" s="612" t="s">
        <v>242</v>
      </c>
      <c r="I24" s="613"/>
      <c r="J24" s="165" t="s">
        <v>255</v>
      </c>
    </row>
    <row r="25" spans="2:10" s="164" customFormat="1" ht="16.5" thickBot="1">
      <c r="B25" s="639" t="s">
        <v>271</v>
      </c>
      <c r="C25" s="640"/>
      <c r="E25" s="630" t="str">
        <f>B26</f>
        <v>NEWMAN</v>
      </c>
      <c r="F25" s="631"/>
      <c r="G25" s="437">
        <v>35</v>
      </c>
      <c r="H25" s="630" t="str">
        <f>B29</f>
        <v>SAN FERNANDO</v>
      </c>
      <c r="I25" s="631"/>
      <c r="J25" s="437">
        <v>5</v>
      </c>
    </row>
    <row r="26" spans="2:10" s="164" customFormat="1" ht="15.75">
      <c r="B26" s="632" t="str">
        <f>'[2]Zonas'!J3</f>
        <v>NEWMAN</v>
      </c>
      <c r="C26" s="633"/>
      <c r="D26" s="166"/>
      <c r="E26" s="622" t="str">
        <f>B27</f>
        <v>MARIANO MORENO</v>
      </c>
      <c r="F26" s="623"/>
      <c r="G26" s="440">
        <v>19</v>
      </c>
      <c r="H26" s="622" t="str">
        <f>B28</f>
        <v>LA SALLE</v>
      </c>
      <c r="I26" s="623"/>
      <c r="J26" s="439">
        <v>0</v>
      </c>
    </row>
    <row r="27" spans="2:10" s="164" customFormat="1" ht="15.75">
      <c r="B27" s="626" t="str">
        <f>'[2]Zonas'!J4</f>
        <v>MARIANO MORENO</v>
      </c>
      <c r="C27" s="627"/>
      <c r="D27" s="166"/>
      <c r="E27" s="622" t="str">
        <f>B26</f>
        <v>NEWMAN</v>
      </c>
      <c r="F27" s="623"/>
      <c r="G27" s="439">
        <v>36</v>
      </c>
      <c r="H27" s="622" t="str">
        <f>B28</f>
        <v>LA SALLE</v>
      </c>
      <c r="I27" s="623"/>
      <c r="J27" s="440">
        <v>7</v>
      </c>
    </row>
    <row r="28" spans="2:10" s="164" customFormat="1" ht="15.75">
      <c r="B28" s="626" t="str">
        <f>'[2]Zonas'!J5</f>
        <v>LA SALLE</v>
      </c>
      <c r="C28" s="627"/>
      <c r="D28" s="166"/>
      <c r="E28" s="622" t="str">
        <f>B27</f>
        <v>MARIANO MORENO</v>
      </c>
      <c r="F28" s="623"/>
      <c r="G28" s="439">
        <v>20</v>
      </c>
      <c r="H28" s="622" t="str">
        <f>B29</f>
        <v>SAN FERNANDO</v>
      </c>
      <c r="I28" s="623"/>
      <c r="J28" s="440">
        <v>10</v>
      </c>
    </row>
    <row r="29" spans="2:10" s="164" customFormat="1" ht="16.5" thickBot="1">
      <c r="B29" s="620" t="str">
        <f>'[2]Zonas'!J6</f>
        <v>SAN FERNANDO</v>
      </c>
      <c r="C29" s="621"/>
      <c r="D29" s="166"/>
      <c r="E29" s="622" t="str">
        <f>B26</f>
        <v>NEWMAN</v>
      </c>
      <c r="F29" s="623"/>
      <c r="G29" s="439">
        <v>35</v>
      </c>
      <c r="H29" s="622" t="str">
        <f>B27</f>
        <v>MARIANO MORENO</v>
      </c>
      <c r="I29" s="623"/>
      <c r="J29" s="440">
        <v>0</v>
      </c>
    </row>
    <row r="30" spans="2:10" s="164" customFormat="1" ht="16.5" thickBot="1">
      <c r="B30" s="167"/>
      <c r="C30" s="167"/>
      <c r="D30" s="166"/>
      <c r="E30" s="624" t="str">
        <f>B28</f>
        <v>LA SALLE</v>
      </c>
      <c r="F30" s="625"/>
      <c r="G30" s="441">
        <v>21</v>
      </c>
      <c r="H30" s="624" t="str">
        <f>B29</f>
        <v>SAN FERNANDO</v>
      </c>
      <c r="I30" s="625"/>
      <c r="J30" s="442">
        <v>31</v>
      </c>
    </row>
    <row r="31" s="164" customFormat="1" ht="15" thickBot="1"/>
    <row r="32" spans="2:15" s="164" customFormat="1" ht="15.75" thickBot="1">
      <c r="B32" s="146"/>
      <c r="C32" s="146"/>
      <c r="D32" s="638" t="str">
        <f>B33</f>
        <v>NEWMAN</v>
      </c>
      <c r="E32" s="637"/>
      <c r="F32" s="636" t="str">
        <f>B34</f>
        <v>MARIANO MORENO</v>
      </c>
      <c r="G32" s="637"/>
      <c r="H32" s="636" t="str">
        <f>B35</f>
        <v>LA SALLE</v>
      </c>
      <c r="I32" s="637"/>
      <c r="J32" s="636" t="str">
        <f>B29</f>
        <v>SAN FERNANDO</v>
      </c>
      <c r="K32" s="637"/>
      <c r="L32" s="168" t="s">
        <v>257</v>
      </c>
      <c r="M32" s="168" t="s">
        <v>258</v>
      </c>
      <c r="N32" s="168" t="s">
        <v>259</v>
      </c>
      <c r="O32" s="169" t="s">
        <v>260</v>
      </c>
    </row>
    <row r="33" spans="2:15" s="164" customFormat="1" ht="15">
      <c r="B33" s="614" t="str">
        <f>B26</f>
        <v>NEWMAN</v>
      </c>
      <c r="C33" s="615"/>
      <c r="D33" s="170"/>
      <c r="E33" s="171"/>
      <c r="F33" s="172">
        <f>G29</f>
        <v>35</v>
      </c>
      <c r="G33" s="172">
        <f>J29</f>
        <v>0</v>
      </c>
      <c r="H33" s="173">
        <f>G27</f>
        <v>36</v>
      </c>
      <c r="I33" s="173">
        <f>J27</f>
        <v>7</v>
      </c>
      <c r="J33" s="173">
        <f>G25</f>
        <v>35</v>
      </c>
      <c r="K33" s="173">
        <f>J25</f>
        <v>5</v>
      </c>
      <c r="L33" s="173">
        <f>SUM(F33,H33,J33)</f>
        <v>106</v>
      </c>
      <c r="M33" s="173">
        <f>SUM(G33,I33,K33)</f>
        <v>12</v>
      </c>
      <c r="N33" s="173">
        <f>SUM(L33-M33)</f>
        <v>94</v>
      </c>
      <c r="O33" s="443">
        <f>IF(G25&gt;J25,2,0)+IF(G25=J25,1,0)+IF(G27&gt;J27,2,0)+IF(G27=J27,1,0)+IF(G29&gt;J29,2,0)+IF(G29=J29,1,0)</f>
        <v>6</v>
      </c>
    </row>
    <row r="34" spans="2:15" s="164" customFormat="1" ht="15">
      <c r="B34" s="616" t="str">
        <f>B27</f>
        <v>MARIANO MORENO</v>
      </c>
      <c r="C34" s="617"/>
      <c r="D34" s="175">
        <f>J29</f>
        <v>0</v>
      </c>
      <c r="E34" s="172">
        <f>G29</f>
        <v>35</v>
      </c>
      <c r="F34" s="176"/>
      <c r="G34" s="176"/>
      <c r="H34" s="172">
        <f>G26</f>
        <v>19</v>
      </c>
      <c r="I34" s="172">
        <f>J26</f>
        <v>0</v>
      </c>
      <c r="J34" s="172">
        <f>G28</f>
        <v>20</v>
      </c>
      <c r="K34" s="172">
        <f>J28</f>
        <v>10</v>
      </c>
      <c r="L34" s="172">
        <f>SUM(D34,H34,J34)</f>
        <v>39</v>
      </c>
      <c r="M34" s="172">
        <f>SUM(E34,I34,K34)</f>
        <v>45</v>
      </c>
      <c r="N34" s="172">
        <f>SUM(L34-M34)</f>
        <v>-6</v>
      </c>
      <c r="O34" s="444">
        <f>IF(G26&gt;J26,2,0)+IF(G26=J26,1,0)+IF(G28&gt;J28,2,0)+IF(G28=J28,1,0)+IF(J29&gt;G29,2,0)+IF(J29=G29,1,0)</f>
        <v>4</v>
      </c>
    </row>
    <row r="35" spans="2:15" s="164" customFormat="1" ht="15">
      <c r="B35" s="616" t="str">
        <f>B28</f>
        <v>LA SALLE</v>
      </c>
      <c r="C35" s="617"/>
      <c r="D35" s="175">
        <f>J27</f>
        <v>7</v>
      </c>
      <c r="E35" s="172">
        <f>G27</f>
        <v>36</v>
      </c>
      <c r="F35" s="172">
        <f>J26</f>
        <v>0</v>
      </c>
      <c r="G35" s="172">
        <f>G26</f>
        <v>19</v>
      </c>
      <c r="H35" s="176"/>
      <c r="I35" s="176"/>
      <c r="J35" s="172">
        <f>G30</f>
        <v>21</v>
      </c>
      <c r="K35" s="172">
        <f>J30</f>
        <v>31</v>
      </c>
      <c r="L35" s="172">
        <f>SUM(D35,F35,J35)</f>
        <v>28</v>
      </c>
      <c r="M35" s="172">
        <f>SUM(E35,G35,K35)</f>
        <v>86</v>
      </c>
      <c r="N35" s="172">
        <f>SUM(L35-M35)</f>
        <v>-58</v>
      </c>
      <c r="O35" s="445">
        <f>IF(J26&gt;G26,2,0)+IF(J26=G26,1,0)+IF(J27&gt;G27,2,0)+IF(J27=G27,1,0)+IF(G30&gt;J30,2,0)+IF(G30=J30,1,0)</f>
        <v>0</v>
      </c>
    </row>
    <row r="36" spans="2:15" s="164" customFormat="1" ht="15.75" thickBot="1">
      <c r="B36" s="618" t="str">
        <f>B29</f>
        <v>SAN FERNANDO</v>
      </c>
      <c r="C36" s="619"/>
      <c r="D36" s="179">
        <f>J25</f>
        <v>5</v>
      </c>
      <c r="E36" s="180">
        <f>G25</f>
        <v>35</v>
      </c>
      <c r="F36" s="180">
        <f>J28</f>
        <v>10</v>
      </c>
      <c r="G36" s="180">
        <f>G28</f>
        <v>20</v>
      </c>
      <c r="H36" s="180">
        <f>J30</f>
        <v>31</v>
      </c>
      <c r="I36" s="180">
        <f>G30</f>
        <v>21</v>
      </c>
      <c r="J36" s="181"/>
      <c r="K36" s="181"/>
      <c r="L36" s="180">
        <f>SUM(D36,F36,H36)</f>
        <v>46</v>
      </c>
      <c r="M36" s="180">
        <f>SUM(E36,G36,I36)</f>
        <v>76</v>
      </c>
      <c r="N36" s="180">
        <f>SUM(L36-M36)</f>
        <v>-30</v>
      </c>
      <c r="O36" s="446">
        <f>IF(J25&gt;G25,2,0)+IF(J25=G25,1,0)+IF(J28&gt;G28,2,0)+IF(J28=G28,1,0)+IF(J30&gt;G30,2,0)+IF(J30=G30,1,0)</f>
        <v>2</v>
      </c>
    </row>
    <row r="37" spans="2:15" s="164" customFormat="1" ht="14.25"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</row>
    <row r="38" spans="1:15" s="164" customFormat="1" ht="14.25">
      <c r="A38" s="183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</row>
    <row r="39" ht="13.5" thickBot="1"/>
    <row r="40" spans="2:10" s="164" customFormat="1" ht="15.75" thickBot="1">
      <c r="B40" s="634" t="s">
        <v>57</v>
      </c>
      <c r="C40" s="635"/>
      <c r="E40" s="612" t="s">
        <v>242</v>
      </c>
      <c r="F40" s="613"/>
      <c r="G40" s="165" t="s">
        <v>255</v>
      </c>
      <c r="H40" s="612" t="s">
        <v>242</v>
      </c>
      <c r="I40" s="613"/>
      <c r="J40" s="165" t="s">
        <v>255</v>
      </c>
    </row>
    <row r="41" spans="2:10" s="164" customFormat="1" ht="16.5" thickBot="1">
      <c r="B41" s="628" t="s">
        <v>273</v>
      </c>
      <c r="C41" s="629"/>
      <c r="E41" s="630" t="str">
        <f>B42</f>
        <v>BANCO NACION</v>
      </c>
      <c r="F41" s="631"/>
      <c r="G41" s="437">
        <v>35</v>
      </c>
      <c r="H41" s="630" t="str">
        <f>B45</f>
        <v>DEPORTIVA FRANCESA</v>
      </c>
      <c r="I41" s="631"/>
      <c r="J41" s="437">
        <v>0</v>
      </c>
    </row>
    <row r="42" spans="2:10" s="164" customFormat="1" ht="15.75">
      <c r="B42" s="632" t="str">
        <f>'[2]Zonas'!K3</f>
        <v>BANCO NACION</v>
      </c>
      <c r="C42" s="633"/>
      <c r="D42" s="166"/>
      <c r="E42" s="622" t="str">
        <f>B43</f>
        <v>DELTA</v>
      </c>
      <c r="F42" s="623"/>
      <c r="G42" s="440">
        <v>24</v>
      </c>
      <c r="H42" s="622" t="str">
        <f>B44</f>
        <v>ST. BRENDANS</v>
      </c>
      <c r="I42" s="623"/>
      <c r="J42" s="439">
        <v>7</v>
      </c>
    </row>
    <row r="43" spans="2:10" s="164" customFormat="1" ht="15.75">
      <c r="B43" s="626" t="str">
        <f>'[2]Zonas'!K4</f>
        <v>DELTA</v>
      </c>
      <c r="C43" s="627"/>
      <c r="D43" s="166"/>
      <c r="E43" s="622" t="str">
        <f>B42</f>
        <v>BANCO NACION</v>
      </c>
      <c r="F43" s="623"/>
      <c r="G43" s="439">
        <v>31</v>
      </c>
      <c r="H43" s="622" t="str">
        <f>B44</f>
        <v>ST. BRENDANS</v>
      </c>
      <c r="I43" s="623"/>
      <c r="J43" s="440">
        <v>0</v>
      </c>
    </row>
    <row r="44" spans="2:10" s="164" customFormat="1" ht="15.75">
      <c r="B44" s="626" t="str">
        <f>'[2]Zonas'!K5</f>
        <v>ST. BRENDANS</v>
      </c>
      <c r="C44" s="627"/>
      <c r="D44" s="166"/>
      <c r="E44" s="622" t="str">
        <f>B43</f>
        <v>DELTA</v>
      </c>
      <c r="F44" s="623"/>
      <c r="G44" s="439">
        <v>7</v>
      </c>
      <c r="H44" s="622" t="str">
        <f>B45</f>
        <v>DEPORTIVA FRANCESA</v>
      </c>
      <c r="I44" s="623"/>
      <c r="J44" s="440">
        <v>31</v>
      </c>
    </row>
    <row r="45" spans="2:10" s="164" customFormat="1" ht="16.5" thickBot="1">
      <c r="B45" s="620" t="str">
        <f>'[2]Zonas'!K6</f>
        <v>DEPORTIVA FRANCESA</v>
      </c>
      <c r="C45" s="621"/>
      <c r="D45" s="166"/>
      <c r="E45" s="622" t="str">
        <f>B42</f>
        <v>BANCO NACION</v>
      </c>
      <c r="F45" s="623"/>
      <c r="G45" s="439">
        <v>29</v>
      </c>
      <c r="H45" s="622" t="str">
        <f>B43</f>
        <v>DELTA</v>
      </c>
      <c r="I45" s="623"/>
      <c r="J45" s="440">
        <v>5</v>
      </c>
    </row>
    <row r="46" spans="2:10" s="164" customFormat="1" ht="16.5" thickBot="1">
      <c r="B46" s="167"/>
      <c r="C46" s="167"/>
      <c r="D46" s="166"/>
      <c r="E46" s="624" t="str">
        <f>B44</f>
        <v>ST. BRENDANS</v>
      </c>
      <c r="F46" s="625"/>
      <c r="G46" s="441">
        <v>7</v>
      </c>
      <c r="H46" s="624" t="str">
        <f>B45</f>
        <v>DEPORTIVA FRANCESA</v>
      </c>
      <c r="I46" s="625"/>
      <c r="J46" s="442">
        <v>12</v>
      </c>
    </row>
    <row r="47" s="164" customFormat="1" ht="15" thickBot="1"/>
    <row r="48" spans="2:15" s="164" customFormat="1" ht="15.75" thickBot="1">
      <c r="B48" s="146"/>
      <c r="C48" s="146"/>
      <c r="D48" s="601" t="str">
        <f>B49</f>
        <v>BANCO NACION</v>
      </c>
      <c r="E48" s="582"/>
      <c r="F48" s="582" t="str">
        <f>B50</f>
        <v>DELTA</v>
      </c>
      <c r="G48" s="582"/>
      <c r="H48" s="582" t="str">
        <f>B51</f>
        <v>ST. BRENDANS</v>
      </c>
      <c r="I48" s="582"/>
      <c r="J48" s="582" t="str">
        <f>B45</f>
        <v>DEPORTIVA FRANCESA</v>
      </c>
      <c r="K48" s="582"/>
      <c r="L48" s="168" t="s">
        <v>257</v>
      </c>
      <c r="M48" s="168" t="s">
        <v>258</v>
      </c>
      <c r="N48" s="168" t="s">
        <v>259</v>
      </c>
      <c r="O48" s="169" t="s">
        <v>260</v>
      </c>
    </row>
    <row r="49" spans="2:15" s="164" customFormat="1" ht="15">
      <c r="B49" s="614" t="str">
        <f>B42</f>
        <v>BANCO NACION</v>
      </c>
      <c r="C49" s="615"/>
      <c r="D49" s="170"/>
      <c r="E49" s="171"/>
      <c r="F49" s="172">
        <f>G45</f>
        <v>29</v>
      </c>
      <c r="G49" s="172">
        <f>J45</f>
        <v>5</v>
      </c>
      <c r="H49" s="173">
        <f>G43</f>
        <v>31</v>
      </c>
      <c r="I49" s="173">
        <f>J43</f>
        <v>0</v>
      </c>
      <c r="J49" s="173">
        <f>G41</f>
        <v>35</v>
      </c>
      <c r="K49" s="173">
        <f>J41</f>
        <v>0</v>
      </c>
      <c r="L49" s="173">
        <f>SUM(F49,H49,J49)</f>
        <v>95</v>
      </c>
      <c r="M49" s="173">
        <f>SUM(G49,I49,K49)</f>
        <v>5</v>
      </c>
      <c r="N49" s="173">
        <f>SUM(L49-M49)</f>
        <v>90</v>
      </c>
      <c r="O49" s="443">
        <f>IF(G41&gt;J41,2,0)+IF(G41=J41,1,0)+IF(G43&gt;J43,2,0)+IF(G43=J43,1,0)+IF(G45&gt;J45,2,0)+IF(G45=J45,1,0)</f>
        <v>6</v>
      </c>
    </row>
    <row r="50" spans="2:15" s="164" customFormat="1" ht="15">
      <c r="B50" s="616" t="str">
        <f>B43</f>
        <v>DELTA</v>
      </c>
      <c r="C50" s="617"/>
      <c r="D50" s="175">
        <f>J45</f>
        <v>5</v>
      </c>
      <c r="E50" s="172">
        <f>G45</f>
        <v>29</v>
      </c>
      <c r="F50" s="176"/>
      <c r="G50" s="176"/>
      <c r="H50" s="172">
        <f>G42</f>
        <v>24</v>
      </c>
      <c r="I50" s="172">
        <f>J42</f>
        <v>7</v>
      </c>
      <c r="J50" s="172">
        <f>G44</f>
        <v>7</v>
      </c>
      <c r="K50" s="172">
        <f>J44</f>
        <v>31</v>
      </c>
      <c r="L50" s="172">
        <f>SUM(D50,H50,J50)</f>
        <v>36</v>
      </c>
      <c r="M50" s="172">
        <f>SUM(E50,I50,K50)</f>
        <v>67</v>
      </c>
      <c r="N50" s="172">
        <f>SUM(L50-M50)</f>
        <v>-31</v>
      </c>
      <c r="O50" s="444">
        <f>IF(G42&gt;J42,2,0)+IF(G42=J42,1,0)+IF(G44&gt;J44,2,0)+IF(G44=J44,1,0)+IF(J45&gt;G45,2,0)+IF(J45=G45,1,0)</f>
        <v>2</v>
      </c>
    </row>
    <row r="51" spans="2:15" s="164" customFormat="1" ht="15">
      <c r="B51" s="616" t="str">
        <f>B44</f>
        <v>ST. BRENDANS</v>
      </c>
      <c r="C51" s="617"/>
      <c r="D51" s="175">
        <f>J43</f>
        <v>0</v>
      </c>
      <c r="E51" s="172">
        <f>G43</f>
        <v>31</v>
      </c>
      <c r="F51" s="172">
        <f>J42</f>
        <v>7</v>
      </c>
      <c r="G51" s="172">
        <f>G42</f>
        <v>24</v>
      </c>
      <c r="H51" s="176"/>
      <c r="I51" s="176"/>
      <c r="J51" s="172">
        <f>G46</f>
        <v>7</v>
      </c>
      <c r="K51" s="172">
        <f>J46</f>
        <v>12</v>
      </c>
      <c r="L51" s="172">
        <f>SUM(D51,F51,J51)</f>
        <v>14</v>
      </c>
      <c r="M51" s="172">
        <f>SUM(E51,G51,K51)</f>
        <v>67</v>
      </c>
      <c r="N51" s="172">
        <f>SUM(L51-M51)</f>
        <v>-53</v>
      </c>
      <c r="O51" s="445">
        <f>IF(J42&gt;G42,2,0)+IF(J42=G42,1,0)+IF(J43&gt;G43,2,0)+IF(J43=G43,1,0)+IF(G46&gt;J46,2,0)+IF(G46=J46,1,0)</f>
        <v>0</v>
      </c>
    </row>
    <row r="52" spans="2:15" s="164" customFormat="1" ht="15.75" thickBot="1">
      <c r="B52" s="618" t="str">
        <f>B45</f>
        <v>DEPORTIVA FRANCESA</v>
      </c>
      <c r="C52" s="619"/>
      <c r="D52" s="179">
        <f>J41</f>
        <v>0</v>
      </c>
      <c r="E52" s="180">
        <f>G41</f>
        <v>35</v>
      </c>
      <c r="F52" s="180">
        <f>J44</f>
        <v>31</v>
      </c>
      <c r="G52" s="180">
        <f>G44</f>
        <v>7</v>
      </c>
      <c r="H52" s="180">
        <f>J46</f>
        <v>12</v>
      </c>
      <c r="I52" s="180">
        <f>G46</f>
        <v>7</v>
      </c>
      <c r="J52" s="181"/>
      <c r="K52" s="181"/>
      <c r="L52" s="180">
        <f>SUM(D52,F52,H52)</f>
        <v>43</v>
      </c>
      <c r="M52" s="180">
        <f>SUM(E52,G52,I52)</f>
        <v>49</v>
      </c>
      <c r="N52" s="180">
        <f>SUM(L52-M52)</f>
        <v>-6</v>
      </c>
      <c r="O52" s="446">
        <f>IF(J41&gt;G41,2,0)+IF(J41=G41,1,0)+IF(J44&gt;G44,2,0)+IF(J44=G44,1,0)+IF(J46&gt;G46,2,0)+IF(J46=G46,1,0)</f>
        <v>4</v>
      </c>
    </row>
    <row r="53" spans="2:15" s="164" customFormat="1" ht="14.25"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</row>
    <row r="54" spans="1:15" s="164" customFormat="1" ht="14.25">
      <c r="A54" s="183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</row>
    <row r="55" ht="13.5" thickBot="1"/>
    <row r="56" spans="2:10" s="164" customFormat="1" ht="15.75" thickBot="1">
      <c r="B56" s="634" t="s">
        <v>57</v>
      </c>
      <c r="C56" s="635"/>
      <c r="E56" s="612" t="s">
        <v>242</v>
      </c>
      <c r="F56" s="613"/>
      <c r="G56" s="165" t="s">
        <v>255</v>
      </c>
      <c r="H56" s="612" t="s">
        <v>242</v>
      </c>
      <c r="I56" s="613"/>
      <c r="J56" s="165" t="s">
        <v>255</v>
      </c>
    </row>
    <row r="57" spans="2:10" s="164" customFormat="1" ht="16.5" thickBot="1">
      <c r="B57" s="628" t="s">
        <v>263</v>
      </c>
      <c r="C57" s="629"/>
      <c r="E57" s="630" t="str">
        <f>B58</f>
        <v>ATLETICO DEL ROSARIO</v>
      </c>
      <c r="F57" s="631"/>
      <c r="G57" s="437">
        <v>26</v>
      </c>
      <c r="H57" s="630" t="str">
        <f>B61</f>
        <v>C.U. DE QUILMES</v>
      </c>
      <c r="I57" s="631"/>
      <c r="J57" s="437">
        <v>0</v>
      </c>
    </row>
    <row r="58" spans="2:10" s="164" customFormat="1" ht="15.75">
      <c r="B58" s="632" t="str">
        <f>'[2]Zonas'!M3</f>
        <v>ATLETICO DEL ROSARIO</v>
      </c>
      <c r="C58" s="633"/>
      <c r="D58" s="166"/>
      <c r="E58" s="622" t="str">
        <f>B59</f>
        <v>ALUMNI</v>
      </c>
      <c r="F58" s="623"/>
      <c r="G58" s="440">
        <v>26</v>
      </c>
      <c r="H58" s="622" t="str">
        <f>B60</f>
        <v>MANUEL BELGRANO</v>
      </c>
      <c r="I58" s="623"/>
      <c r="J58" s="439">
        <v>5</v>
      </c>
    </row>
    <row r="59" spans="2:10" s="164" customFormat="1" ht="15.75">
      <c r="B59" s="626" t="str">
        <f>'[2]Zonas'!M4</f>
        <v>ALUMNI</v>
      </c>
      <c r="C59" s="627"/>
      <c r="D59" s="166"/>
      <c r="E59" s="622" t="str">
        <f>B58</f>
        <v>ATLETICO DEL ROSARIO</v>
      </c>
      <c r="F59" s="623"/>
      <c r="G59" s="439">
        <v>29</v>
      </c>
      <c r="H59" s="622" t="str">
        <f>B60</f>
        <v>MANUEL BELGRANO</v>
      </c>
      <c r="I59" s="623"/>
      <c r="J59" s="440">
        <v>0</v>
      </c>
    </row>
    <row r="60" spans="2:10" s="164" customFormat="1" ht="15.75">
      <c r="B60" s="626" t="str">
        <f>'[2]Zonas'!M5</f>
        <v>MANUEL BELGRANO</v>
      </c>
      <c r="C60" s="627"/>
      <c r="D60" s="166"/>
      <c r="E60" s="622" t="str">
        <f>B59</f>
        <v>ALUMNI</v>
      </c>
      <c r="F60" s="623"/>
      <c r="G60" s="439">
        <v>35</v>
      </c>
      <c r="H60" s="622" t="str">
        <f>B61</f>
        <v>C.U. DE QUILMES</v>
      </c>
      <c r="I60" s="623"/>
      <c r="J60" s="440">
        <v>0</v>
      </c>
    </row>
    <row r="61" spans="2:10" s="164" customFormat="1" ht="16.5" thickBot="1">
      <c r="B61" s="620" t="str">
        <f>'[2]Zonas'!M6</f>
        <v>C.U. DE QUILMES</v>
      </c>
      <c r="C61" s="621"/>
      <c r="D61" s="166"/>
      <c r="E61" s="622" t="str">
        <f>B58</f>
        <v>ATLETICO DEL ROSARIO</v>
      </c>
      <c r="F61" s="623"/>
      <c r="G61" s="439">
        <v>14</v>
      </c>
      <c r="H61" s="622" t="str">
        <f>B59</f>
        <v>ALUMNI</v>
      </c>
      <c r="I61" s="623"/>
      <c r="J61" s="440">
        <v>29</v>
      </c>
    </row>
    <row r="62" spans="2:10" s="164" customFormat="1" ht="16.5" thickBot="1">
      <c r="B62" s="167"/>
      <c r="C62" s="167"/>
      <c r="D62" s="166"/>
      <c r="E62" s="624" t="str">
        <f>B60</f>
        <v>MANUEL BELGRANO</v>
      </c>
      <c r="F62" s="625"/>
      <c r="G62" s="441">
        <v>12</v>
      </c>
      <c r="H62" s="624" t="str">
        <f>B61</f>
        <v>C.U. DE QUILMES</v>
      </c>
      <c r="I62" s="625"/>
      <c r="J62" s="442">
        <v>14</v>
      </c>
    </row>
    <row r="63" s="164" customFormat="1" ht="15" thickBot="1"/>
    <row r="64" spans="2:15" s="164" customFormat="1" ht="15.75" thickBot="1">
      <c r="B64" s="146"/>
      <c r="C64" s="146"/>
      <c r="D64" s="601" t="str">
        <f>B65</f>
        <v>ATLETICO DEL ROSARIO</v>
      </c>
      <c r="E64" s="582"/>
      <c r="F64" s="582" t="str">
        <f>B66</f>
        <v>ALUMNI</v>
      </c>
      <c r="G64" s="582"/>
      <c r="H64" s="582" t="str">
        <f>B67</f>
        <v>MANUEL BELGRANO</v>
      </c>
      <c r="I64" s="582"/>
      <c r="J64" s="582" t="str">
        <f>B61</f>
        <v>C.U. DE QUILMES</v>
      </c>
      <c r="K64" s="582"/>
      <c r="L64" s="168" t="s">
        <v>257</v>
      </c>
      <c r="M64" s="168" t="s">
        <v>258</v>
      </c>
      <c r="N64" s="168" t="s">
        <v>259</v>
      </c>
      <c r="O64" s="169" t="s">
        <v>260</v>
      </c>
    </row>
    <row r="65" spans="2:15" s="164" customFormat="1" ht="15">
      <c r="B65" s="614" t="str">
        <f>B58</f>
        <v>ATLETICO DEL ROSARIO</v>
      </c>
      <c r="C65" s="615"/>
      <c r="D65" s="170"/>
      <c r="E65" s="171"/>
      <c r="F65" s="172">
        <f>G61</f>
        <v>14</v>
      </c>
      <c r="G65" s="172">
        <f>J61</f>
        <v>29</v>
      </c>
      <c r="H65" s="173">
        <f>G59</f>
        <v>29</v>
      </c>
      <c r="I65" s="173">
        <f>J59</f>
        <v>0</v>
      </c>
      <c r="J65" s="173">
        <f>G57</f>
        <v>26</v>
      </c>
      <c r="K65" s="173">
        <f>J57</f>
        <v>0</v>
      </c>
      <c r="L65" s="173">
        <f>SUM(F65,H65,J65)</f>
        <v>69</v>
      </c>
      <c r="M65" s="173">
        <f>SUM(G65,I65,K65)</f>
        <v>29</v>
      </c>
      <c r="N65" s="173">
        <f>SUM(L65-M65)</f>
        <v>40</v>
      </c>
      <c r="O65" s="443">
        <f>IF(G57&gt;J57,2,0)+IF(G57=J57,1,0)+IF(G59&gt;J59,2,0)+IF(G59=J59,1,0)+IF(G61&gt;J61,2,0)+IF(G61=J61,1,0)</f>
        <v>4</v>
      </c>
    </row>
    <row r="66" spans="2:15" s="164" customFormat="1" ht="15">
      <c r="B66" s="616" t="str">
        <f>B59</f>
        <v>ALUMNI</v>
      </c>
      <c r="C66" s="617"/>
      <c r="D66" s="175">
        <f>J61</f>
        <v>29</v>
      </c>
      <c r="E66" s="172">
        <f>G61</f>
        <v>14</v>
      </c>
      <c r="F66" s="176"/>
      <c r="G66" s="176"/>
      <c r="H66" s="172">
        <f>G58</f>
        <v>26</v>
      </c>
      <c r="I66" s="172">
        <f>J58</f>
        <v>5</v>
      </c>
      <c r="J66" s="172">
        <f>G60</f>
        <v>35</v>
      </c>
      <c r="K66" s="172">
        <f>J60</f>
        <v>0</v>
      </c>
      <c r="L66" s="172">
        <f>SUM(D66,H66,J66)</f>
        <v>90</v>
      </c>
      <c r="M66" s="172">
        <f>SUM(E66,I66,K66)</f>
        <v>19</v>
      </c>
      <c r="N66" s="172">
        <f>SUM(L66-M66)</f>
        <v>71</v>
      </c>
      <c r="O66" s="444">
        <f>IF(G58&gt;J58,2,0)+IF(G58=J58,1,0)+IF(G60&gt;J60,2,0)+IF(G60=J60,1,0)+IF(J61&gt;G61,2,0)+IF(J61=G61,1,0)</f>
        <v>6</v>
      </c>
    </row>
    <row r="67" spans="2:15" s="164" customFormat="1" ht="15">
      <c r="B67" s="616" t="str">
        <f>B60</f>
        <v>MANUEL BELGRANO</v>
      </c>
      <c r="C67" s="617"/>
      <c r="D67" s="175">
        <f>J59</f>
        <v>0</v>
      </c>
      <c r="E67" s="172">
        <f>G59</f>
        <v>29</v>
      </c>
      <c r="F67" s="172">
        <f>J58</f>
        <v>5</v>
      </c>
      <c r="G67" s="172">
        <f>G58</f>
        <v>26</v>
      </c>
      <c r="H67" s="176"/>
      <c r="I67" s="176"/>
      <c r="J67" s="172">
        <f>G62</f>
        <v>12</v>
      </c>
      <c r="K67" s="172">
        <f>J62</f>
        <v>14</v>
      </c>
      <c r="L67" s="172">
        <f>SUM(D67,F67,J67)</f>
        <v>17</v>
      </c>
      <c r="M67" s="172">
        <f>SUM(E67,G67,K67)</f>
        <v>69</v>
      </c>
      <c r="N67" s="172">
        <f>SUM(L67-M67)</f>
        <v>-52</v>
      </c>
      <c r="O67" s="445">
        <f>IF(J58&gt;G58,2,0)+IF(J58=G58,1,0)+IF(J59&gt;G59,2,0)+IF(J59=G59,1,0)+IF(G62&gt;J62,2,0)+IF(G62=J62,1,0)</f>
        <v>0</v>
      </c>
    </row>
    <row r="68" spans="2:15" s="164" customFormat="1" ht="15.75" thickBot="1">
      <c r="B68" s="618" t="str">
        <f>B61</f>
        <v>C.U. DE QUILMES</v>
      </c>
      <c r="C68" s="619"/>
      <c r="D68" s="179">
        <f>J57</f>
        <v>0</v>
      </c>
      <c r="E68" s="180">
        <f>G57</f>
        <v>26</v>
      </c>
      <c r="F68" s="180">
        <f>J60</f>
        <v>0</v>
      </c>
      <c r="G68" s="180">
        <f>G60</f>
        <v>35</v>
      </c>
      <c r="H68" s="180">
        <f>J62</f>
        <v>14</v>
      </c>
      <c r="I68" s="180">
        <f>G62</f>
        <v>12</v>
      </c>
      <c r="J68" s="181"/>
      <c r="K68" s="181"/>
      <c r="L68" s="180">
        <f>SUM(D68,F68,H68)</f>
        <v>14</v>
      </c>
      <c r="M68" s="180">
        <f>SUM(E68,G68,I68)</f>
        <v>73</v>
      </c>
      <c r="N68" s="180">
        <f>SUM(L68-M68)</f>
        <v>-59</v>
      </c>
      <c r="O68" s="446">
        <f>IF(J57&gt;G57,2,0)+IF(J57=G57,1,0)+IF(J60&gt;G60,2,0)+IF(J60=G60,1,0)+IF(J62&gt;G62,2,0)+IF(J62=G62,1,0)</f>
        <v>2</v>
      </c>
    </row>
    <row r="69" spans="2:15" s="164" customFormat="1" ht="14.25"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</row>
    <row r="70" spans="1:15" s="164" customFormat="1" ht="14.25">
      <c r="A70" s="183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</row>
    <row r="71" ht="13.5" thickBot="1"/>
    <row r="72" spans="1:16" ht="15.75" thickBot="1">
      <c r="A72" s="164"/>
      <c r="B72" s="610" t="s">
        <v>58</v>
      </c>
      <c r="C72" s="611"/>
      <c r="D72" s="164"/>
      <c r="E72" s="612" t="s">
        <v>242</v>
      </c>
      <c r="F72" s="613"/>
      <c r="G72" s="165" t="s">
        <v>255</v>
      </c>
      <c r="H72" s="612" t="s">
        <v>242</v>
      </c>
      <c r="I72" s="613"/>
      <c r="J72" s="165" t="s">
        <v>255</v>
      </c>
      <c r="K72" s="164"/>
      <c r="L72" s="164"/>
      <c r="M72" s="164"/>
      <c r="N72" s="164"/>
      <c r="O72" s="164"/>
      <c r="P72" s="164"/>
    </row>
    <row r="73" spans="1:16" ht="15.75" thickBot="1">
      <c r="A73" s="164"/>
      <c r="B73" s="604" t="s">
        <v>269</v>
      </c>
      <c r="C73" s="605"/>
      <c r="D73" s="164"/>
      <c r="E73" s="663" t="str">
        <f>B74</f>
        <v>CASA DE PADUA</v>
      </c>
      <c r="F73" s="664"/>
      <c r="G73" s="447">
        <v>50</v>
      </c>
      <c r="H73" s="663" t="str">
        <f>B77</f>
        <v>ENSENADA</v>
      </c>
      <c r="I73" s="664"/>
      <c r="J73" s="447">
        <v>0</v>
      </c>
      <c r="K73" s="164"/>
      <c r="L73" s="164"/>
      <c r="M73" s="164"/>
      <c r="N73" s="164"/>
      <c r="O73" s="164"/>
      <c r="P73" s="164"/>
    </row>
    <row r="74" spans="1:16" ht="15">
      <c r="A74" s="164"/>
      <c r="B74" s="665" t="str">
        <f>'[2]Zonas'!B10</f>
        <v>CASA DE PADUA</v>
      </c>
      <c r="C74" s="666"/>
      <c r="D74" s="166"/>
      <c r="E74" s="657" t="str">
        <f>B75</f>
        <v>ARSENAL ZARATE</v>
      </c>
      <c r="F74" s="658"/>
      <c r="G74" s="448">
        <v>33</v>
      </c>
      <c r="H74" s="657" t="str">
        <f>B76</f>
        <v>SAN JOSE</v>
      </c>
      <c r="I74" s="658"/>
      <c r="J74" s="449">
        <v>0</v>
      </c>
      <c r="K74" s="164"/>
      <c r="L74" s="164"/>
      <c r="M74" s="164"/>
      <c r="N74" s="164"/>
      <c r="O74" s="164"/>
      <c r="P74" s="164"/>
    </row>
    <row r="75" spans="1:16" ht="15">
      <c r="A75" s="164"/>
      <c r="B75" s="661" t="str">
        <f>'[2]Zonas'!B11</f>
        <v>ARSENAL ZARATE</v>
      </c>
      <c r="C75" s="662"/>
      <c r="D75" s="166"/>
      <c r="E75" s="657" t="str">
        <f>B74</f>
        <v>CASA DE PADUA</v>
      </c>
      <c r="F75" s="658"/>
      <c r="G75" s="449">
        <v>24</v>
      </c>
      <c r="H75" s="657" t="str">
        <f>B76</f>
        <v>SAN JOSE</v>
      </c>
      <c r="I75" s="658"/>
      <c r="J75" s="448">
        <v>7</v>
      </c>
      <c r="K75" s="164"/>
      <c r="L75" s="164"/>
      <c r="M75" s="164"/>
      <c r="N75" s="164"/>
      <c r="O75" s="164"/>
      <c r="P75" s="164"/>
    </row>
    <row r="76" spans="1:16" ht="15">
      <c r="A76" s="164"/>
      <c r="B76" s="661" t="str">
        <f>'[2]Zonas'!B12</f>
        <v>SAN JOSE</v>
      </c>
      <c r="C76" s="662"/>
      <c r="D76" s="166"/>
      <c r="E76" s="657" t="str">
        <f>B75</f>
        <v>ARSENAL ZARATE</v>
      </c>
      <c r="F76" s="658"/>
      <c r="G76" s="449">
        <v>52</v>
      </c>
      <c r="H76" s="657" t="str">
        <f>B77</f>
        <v>ENSENADA</v>
      </c>
      <c r="I76" s="658"/>
      <c r="J76" s="448">
        <v>0</v>
      </c>
      <c r="K76" s="164"/>
      <c r="L76" s="164"/>
      <c r="M76" s="164"/>
      <c r="N76" s="164"/>
      <c r="O76" s="164"/>
      <c r="P76" s="164"/>
    </row>
    <row r="77" spans="1:16" ht="15.75" thickBot="1">
      <c r="A77" s="164"/>
      <c r="B77" s="655" t="str">
        <f>'[2]Zonas'!B13</f>
        <v>ENSENADA</v>
      </c>
      <c r="C77" s="656"/>
      <c r="D77" s="166"/>
      <c r="E77" s="657" t="str">
        <f>B74</f>
        <v>CASA DE PADUA</v>
      </c>
      <c r="F77" s="658"/>
      <c r="G77" s="449">
        <v>19</v>
      </c>
      <c r="H77" s="657" t="str">
        <f>B75</f>
        <v>ARSENAL ZARATE</v>
      </c>
      <c r="I77" s="658"/>
      <c r="J77" s="448">
        <v>14</v>
      </c>
      <c r="K77" s="164"/>
      <c r="L77" s="164"/>
      <c r="M77" s="164"/>
      <c r="N77" s="164"/>
      <c r="O77" s="164"/>
      <c r="P77" s="164"/>
    </row>
    <row r="78" spans="1:16" ht="15.75" thickBot="1">
      <c r="A78" s="164"/>
      <c r="B78" s="167"/>
      <c r="C78" s="167"/>
      <c r="D78" s="166"/>
      <c r="E78" s="659" t="str">
        <f>B76</f>
        <v>SAN JOSE</v>
      </c>
      <c r="F78" s="660"/>
      <c r="G78" s="450">
        <v>31</v>
      </c>
      <c r="H78" s="659" t="str">
        <f>B77</f>
        <v>ENSENADA</v>
      </c>
      <c r="I78" s="660"/>
      <c r="J78" s="451">
        <v>0</v>
      </c>
      <c r="K78" s="164"/>
      <c r="L78" s="164"/>
      <c r="M78" s="164"/>
      <c r="N78" s="164"/>
      <c r="O78" s="164"/>
      <c r="P78" s="164"/>
    </row>
    <row r="79" spans="1:15" ht="15" thickBot="1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</row>
    <row r="80" spans="1:15" ht="15.75" thickBot="1">
      <c r="A80" s="164"/>
      <c r="D80" s="601" t="str">
        <f>B81</f>
        <v>CASA DE PADUA</v>
      </c>
      <c r="E80" s="582"/>
      <c r="F80" s="582" t="str">
        <f>B82</f>
        <v>ARSENAL ZARATE</v>
      </c>
      <c r="G80" s="582"/>
      <c r="H80" s="582" t="str">
        <f>B83</f>
        <v>SAN JOSE</v>
      </c>
      <c r="I80" s="582"/>
      <c r="J80" s="582" t="str">
        <f>B77</f>
        <v>ENSENADA</v>
      </c>
      <c r="K80" s="582"/>
      <c r="L80" s="168" t="s">
        <v>257</v>
      </c>
      <c r="M80" s="168" t="s">
        <v>258</v>
      </c>
      <c r="N80" s="168" t="s">
        <v>259</v>
      </c>
      <c r="O80" s="169" t="s">
        <v>260</v>
      </c>
    </row>
    <row r="81" spans="1:15" ht="15">
      <c r="A81" s="164"/>
      <c r="B81" s="649" t="str">
        <f>B74</f>
        <v>CASA DE PADUA</v>
      </c>
      <c r="C81" s="650"/>
      <c r="D81" s="170"/>
      <c r="E81" s="171"/>
      <c r="F81" s="172">
        <f>G77</f>
        <v>19</v>
      </c>
      <c r="G81" s="172">
        <f>J77</f>
        <v>14</v>
      </c>
      <c r="H81" s="173">
        <f>G75</f>
        <v>24</v>
      </c>
      <c r="I81" s="173">
        <f>J75</f>
        <v>7</v>
      </c>
      <c r="J81" s="173">
        <f>G73</f>
        <v>50</v>
      </c>
      <c r="K81" s="173">
        <f>J73</f>
        <v>0</v>
      </c>
      <c r="L81" s="173">
        <f>SUM(F81,H81,J81)</f>
        <v>93</v>
      </c>
      <c r="M81" s="173">
        <f>SUM(G81,I81,K81)</f>
        <v>21</v>
      </c>
      <c r="N81" s="173">
        <f>SUM(L81-M81)</f>
        <v>72</v>
      </c>
      <c r="O81" s="443">
        <f>IF(G73&gt;J73,2,0)+IF(G73=J73,1,0)+IF(G75&gt;J75,2,0)+IF(G75=J75,1,0)+IF(G77&gt;J77,2,0)+IF(G77=J77,1,0)</f>
        <v>6</v>
      </c>
    </row>
    <row r="82" spans="1:15" ht="15">
      <c r="A82" s="164"/>
      <c r="B82" s="651" t="str">
        <f>B75</f>
        <v>ARSENAL ZARATE</v>
      </c>
      <c r="C82" s="652"/>
      <c r="D82" s="175">
        <f>J77</f>
        <v>14</v>
      </c>
      <c r="E82" s="172">
        <f>G77</f>
        <v>19</v>
      </c>
      <c r="F82" s="176"/>
      <c r="G82" s="176"/>
      <c r="H82" s="172">
        <f>G74</f>
        <v>33</v>
      </c>
      <c r="I82" s="172">
        <f>J74</f>
        <v>0</v>
      </c>
      <c r="J82" s="172">
        <f>G76</f>
        <v>52</v>
      </c>
      <c r="K82" s="172">
        <f>J76</f>
        <v>0</v>
      </c>
      <c r="L82" s="172">
        <f>SUM(D82,H82,J82)</f>
        <v>99</v>
      </c>
      <c r="M82" s="172">
        <f>SUM(E82,I82,K82)</f>
        <v>19</v>
      </c>
      <c r="N82" s="172">
        <f>SUM(L82-M82)</f>
        <v>80</v>
      </c>
      <c r="O82" s="444">
        <f>IF(G74&gt;J74,2,0)+IF(G74=J74,1,0)+IF(G76&gt;J76,2,0)+IF(G76=J76,1,0)+IF(J77&gt;G77,2,0)+IF(J77=G77,1,0)</f>
        <v>4</v>
      </c>
    </row>
    <row r="83" spans="1:15" ht="15">
      <c r="A83" s="164"/>
      <c r="B83" s="651" t="str">
        <f>B76</f>
        <v>SAN JOSE</v>
      </c>
      <c r="C83" s="652"/>
      <c r="D83" s="175">
        <f>J75</f>
        <v>7</v>
      </c>
      <c r="E83" s="172">
        <f>G75</f>
        <v>24</v>
      </c>
      <c r="F83" s="172">
        <f>J74</f>
        <v>0</v>
      </c>
      <c r="G83" s="172">
        <f>G74</f>
        <v>33</v>
      </c>
      <c r="H83" s="176"/>
      <c r="I83" s="176"/>
      <c r="J83" s="172">
        <f>G78</f>
        <v>31</v>
      </c>
      <c r="K83" s="172">
        <f>J78</f>
        <v>0</v>
      </c>
      <c r="L83" s="172">
        <f>SUM(D83,F83,J83)</f>
        <v>38</v>
      </c>
      <c r="M83" s="172">
        <f>SUM(E83,G83,K83)</f>
        <v>57</v>
      </c>
      <c r="N83" s="172">
        <f>SUM(L83-M83)</f>
        <v>-19</v>
      </c>
      <c r="O83" s="445">
        <f>IF(J74&gt;G74,2,0)+IF(J74=G74,1,0)+IF(J75&gt;G75,2,0)+IF(J75=G75,1,0)+IF(G78&gt;J78,2,0)+IF(G78=J78,1,0)</f>
        <v>2</v>
      </c>
    </row>
    <row r="84" spans="1:15" ht="15.75" thickBot="1">
      <c r="A84" s="164"/>
      <c r="B84" s="653" t="str">
        <f>B77</f>
        <v>ENSENADA</v>
      </c>
      <c r="C84" s="654"/>
      <c r="D84" s="179">
        <f>J73</f>
        <v>0</v>
      </c>
      <c r="E84" s="180">
        <f>G73</f>
        <v>50</v>
      </c>
      <c r="F84" s="180">
        <f>J76</f>
        <v>0</v>
      </c>
      <c r="G84" s="180">
        <f>G76</f>
        <v>52</v>
      </c>
      <c r="H84" s="180">
        <f>J78</f>
        <v>0</v>
      </c>
      <c r="I84" s="180">
        <f>G78</f>
        <v>31</v>
      </c>
      <c r="J84" s="181"/>
      <c r="K84" s="181"/>
      <c r="L84" s="180">
        <f>SUM(D84,F84,H84)</f>
        <v>0</v>
      </c>
      <c r="M84" s="180">
        <f>SUM(E84,G84,I84)</f>
        <v>133</v>
      </c>
      <c r="N84" s="180">
        <f>SUM(L84-M84)</f>
        <v>-133</v>
      </c>
      <c r="O84" s="446">
        <f>IF(J73&gt;G73,2,0)+IF(J73=G73,1,0)+IF(J76&gt;G76,2,0)+IF(J76=G76,1,0)+IF(J78&gt;G78,2,0)+IF(J78=G78,1,0)</f>
        <v>0</v>
      </c>
    </row>
    <row r="85" ht="14.25">
      <c r="A85" s="164"/>
    </row>
    <row r="86" spans="1:15" ht="14.25">
      <c r="A86" s="183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</row>
    <row r="87" ht="13.5" thickBot="1"/>
    <row r="88" spans="1:16" ht="15.75" thickBot="1">
      <c r="A88" s="164"/>
      <c r="B88" s="610" t="s">
        <v>58</v>
      </c>
      <c r="C88" s="611"/>
      <c r="D88" s="164"/>
      <c r="E88" s="612" t="s">
        <v>242</v>
      </c>
      <c r="F88" s="613"/>
      <c r="G88" s="165" t="s">
        <v>255</v>
      </c>
      <c r="H88" s="612" t="s">
        <v>242</v>
      </c>
      <c r="I88" s="613"/>
      <c r="J88" s="165" t="s">
        <v>255</v>
      </c>
      <c r="K88" s="164"/>
      <c r="L88" s="164"/>
      <c r="M88" s="164"/>
      <c r="N88" s="164"/>
      <c r="O88" s="164"/>
      <c r="P88" s="164"/>
    </row>
    <row r="89" spans="1:16" ht="15.75" thickBot="1">
      <c r="A89" s="164"/>
      <c r="B89" s="604" t="s">
        <v>264</v>
      </c>
      <c r="C89" s="605"/>
      <c r="D89" s="164"/>
      <c r="E89" s="663" t="str">
        <f>B90</f>
        <v>LUJAN</v>
      </c>
      <c r="F89" s="664"/>
      <c r="G89" s="447">
        <v>36</v>
      </c>
      <c r="H89" s="663" t="str">
        <f>B93</f>
        <v>LAS HERAS</v>
      </c>
      <c r="I89" s="664"/>
      <c r="J89" s="447">
        <v>7</v>
      </c>
      <c r="K89" s="164"/>
      <c r="L89" s="164"/>
      <c r="M89" s="164"/>
      <c r="N89" s="164"/>
      <c r="O89" s="164"/>
      <c r="P89" s="164"/>
    </row>
    <row r="90" spans="1:16" ht="15">
      <c r="A90" s="164"/>
      <c r="B90" s="665" t="str">
        <f>'[2]Zonas'!C10</f>
        <v>LUJAN</v>
      </c>
      <c r="C90" s="666"/>
      <c r="D90" s="166"/>
      <c r="E90" s="657" t="str">
        <f>B91</f>
        <v>MERCEDES</v>
      </c>
      <c r="F90" s="658"/>
      <c r="G90" s="448">
        <v>12</v>
      </c>
      <c r="H90" s="657" t="str">
        <f>B92</f>
        <v>LOS CEDROS</v>
      </c>
      <c r="I90" s="658"/>
      <c r="J90" s="449">
        <v>7</v>
      </c>
      <c r="K90" s="164"/>
      <c r="L90" s="164"/>
      <c r="M90" s="164"/>
      <c r="N90" s="164"/>
      <c r="O90" s="164"/>
      <c r="P90" s="164"/>
    </row>
    <row r="91" spans="1:16" ht="15">
      <c r="A91" s="164"/>
      <c r="B91" s="661" t="str">
        <f>'[2]Zonas'!C11</f>
        <v>MERCEDES</v>
      </c>
      <c r="C91" s="662"/>
      <c r="D91" s="166"/>
      <c r="E91" s="657" t="str">
        <f>B90</f>
        <v>LUJAN</v>
      </c>
      <c r="F91" s="658"/>
      <c r="G91" s="449">
        <v>26</v>
      </c>
      <c r="H91" s="657" t="str">
        <f>B92</f>
        <v>LOS CEDROS</v>
      </c>
      <c r="I91" s="658"/>
      <c r="J91" s="448">
        <v>19</v>
      </c>
      <c r="K91" s="164"/>
      <c r="L91" s="164"/>
      <c r="M91" s="164"/>
      <c r="N91" s="164"/>
      <c r="O91" s="164"/>
      <c r="P91" s="164"/>
    </row>
    <row r="92" spans="1:16" ht="15">
      <c r="A92" s="164"/>
      <c r="B92" s="661" t="str">
        <f>'[2]Zonas'!C12</f>
        <v>LOS CEDROS</v>
      </c>
      <c r="C92" s="662"/>
      <c r="D92" s="166"/>
      <c r="E92" s="657" t="str">
        <f>B91</f>
        <v>MERCEDES</v>
      </c>
      <c r="F92" s="658"/>
      <c r="G92" s="449">
        <v>36</v>
      </c>
      <c r="H92" s="657" t="str">
        <f>B93</f>
        <v>LAS HERAS</v>
      </c>
      <c r="I92" s="658"/>
      <c r="J92" s="448">
        <v>0</v>
      </c>
      <c r="K92" s="164"/>
      <c r="L92" s="164"/>
      <c r="M92" s="164"/>
      <c r="N92" s="164"/>
      <c r="O92" s="164"/>
      <c r="P92" s="164"/>
    </row>
    <row r="93" spans="1:16" ht="15.75" thickBot="1">
      <c r="A93" s="164"/>
      <c r="B93" s="655" t="str">
        <f>'[2]Zonas'!C13</f>
        <v>LAS HERAS</v>
      </c>
      <c r="C93" s="656"/>
      <c r="D93" s="166"/>
      <c r="E93" s="657" t="str">
        <f>B90</f>
        <v>LUJAN</v>
      </c>
      <c r="F93" s="658"/>
      <c r="G93" s="449">
        <v>10</v>
      </c>
      <c r="H93" s="657" t="str">
        <f>B91</f>
        <v>MERCEDES</v>
      </c>
      <c r="I93" s="658"/>
      <c r="J93" s="448">
        <v>12</v>
      </c>
      <c r="K93" s="164"/>
      <c r="L93" s="164"/>
      <c r="M93" s="164"/>
      <c r="N93" s="164"/>
      <c r="O93" s="164"/>
      <c r="P93" s="164"/>
    </row>
    <row r="94" spans="1:16" ht="15.75" thickBot="1">
      <c r="A94" s="164"/>
      <c r="B94" s="167"/>
      <c r="C94" s="167"/>
      <c r="D94" s="166"/>
      <c r="E94" s="659" t="str">
        <f>B92</f>
        <v>LOS CEDROS</v>
      </c>
      <c r="F94" s="660"/>
      <c r="G94" s="450">
        <v>21</v>
      </c>
      <c r="H94" s="659" t="str">
        <f>B93</f>
        <v>LAS HERAS</v>
      </c>
      <c r="I94" s="660"/>
      <c r="J94" s="451">
        <v>7</v>
      </c>
      <c r="K94" s="164"/>
      <c r="L94" s="164"/>
      <c r="M94" s="164"/>
      <c r="N94" s="164"/>
      <c r="O94" s="164"/>
      <c r="P94" s="164"/>
    </row>
    <row r="95" spans="1:15" ht="15" thickBot="1">
      <c r="A95" s="164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</row>
    <row r="96" spans="1:15" ht="15.75" thickBot="1">
      <c r="A96" s="164"/>
      <c r="D96" s="601" t="str">
        <f>B97</f>
        <v>LUJAN</v>
      </c>
      <c r="E96" s="582"/>
      <c r="F96" s="582" t="str">
        <f>B98</f>
        <v>MERCEDES</v>
      </c>
      <c r="G96" s="582"/>
      <c r="H96" s="582" t="str">
        <f>B99</f>
        <v>LOS CEDROS</v>
      </c>
      <c r="I96" s="582"/>
      <c r="J96" s="582" t="str">
        <f>B93</f>
        <v>LAS HERAS</v>
      </c>
      <c r="K96" s="582"/>
      <c r="L96" s="168" t="s">
        <v>257</v>
      </c>
      <c r="M96" s="168" t="s">
        <v>258</v>
      </c>
      <c r="N96" s="168" t="s">
        <v>259</v>
      </c>
      <c r="O96" s="169" t="s">
        <v>260</v>
      </c>
    </row>
    <row r="97" spans="1:15" ht="15">
      <c r="A97" s="164"/>
      <c r="B97" s="649" t="str">
        <f>B90</f>
        <v>LUJAN</v>
      </c>
      <c r="C97" s="650"/>
      <c r="D97" s="170"/>
      <c r="E97" s="171"/>
      <c r="F97" s="172">
        <f>G93</f>
        <v>10</v>
      </c>
      <c r="G97" s="172">
        <f>J93</f>
        <v>12</v>
      </c>
      <c r="H97" s="173">
        <f>G91</f>
        <v>26</v>
      </c>
      <c r="I97" s="173">
        <f>J91</f>
        <v>19</v>
      </c>
      <c r="J97" s="173">
        <f>G89</f>
        <v>36</v>
      </c>
      <c r="K97" s="173">
        <f>J89</f>
        <v>7</v>
      </c>
      <c r="L97" s="173">
        <f>SUM(F97,H97,J97)</f>
        <v>72</v>
      </c>
      <c r="M97" s="173">
        <f>SUM(G97,I97,K97)</f>
        <v>38</v>
      </c>
      <c r="N97" s="173">
        <f>SUM(L97-M97)</f>
        <v>34</v>
      </c>
      <c r="O97" s="443">
        <f>IF(G89&gt;J89,2,0)+IF(G89=J89,1,0)+IF(G91&gt;J91,2,0)+IF(G91=J91,1,0)+IF(G93&gt;J93,2,0)+IF(G93=J93,1,0)</f>
        <v>4</v>
      </c>
    </row>
    <row r="98" spans="1:15" ht="15">
      <c r="A98" s="164"/>
      <c r="B98" s="651" t="str">
        <f>B91</f>
        <v>MERCEDES</v>
      </c>
      <c r="C98" s="652"/>
      <c r="D98" s="175">
        <f>J93</f>
        <v>12</v>
      </c>
      <c r="E98" s="172">
        <f>G93</f>
        <v>10</v>
      </c>
      <c r="F98" s="176"/>
      <c r="G98" s="176"/>
      <c r="H98" s="172">
        <f>G90</f>
        <v>12</v>
      </c>
      <c r="I98" s="172">
        <f>J90</f>
        <v>7</v>
      </c>
      <c r="J98" s="172">
        <f>G92</f>
        <v>36</v>
      </c>
      <c r="K98" s="172">
        <f>J92</f>
        <v>0</v>
      </c>
      <c r="L98" s="172">
        <f>SUM(D98,H98,J98)</f>
        <v>60</v>
      </c>
      <c r="M98" s="172">
        <f>SUM(E98,I98,K98)</f>
        <v>17</v>
      </c>
      <c r="N98" s="172">
        <f>SUM(L98-M98)</f>
        <v>43</v>
      </c>
      <c r="O98" s="444">
        <f>IF(G90&gt;J90,2,0)+IF(G90=J90,1,0)+IF(G92&gt;J92,2,0)+IF(G92=J92,1,0)+IF(J93&gt;G93,2,0)+IF(J93=G93,1,0)</f>
        <v>6</v>
      </c>
    </row>
    <row r="99" spans="1:15" ht="15">
      <c r="A99" s="164"/>
      <c r="B99" s="651" t="str">
        <f>B92</f>
        <v>LOS CEDROS</v>
      </c>
      <c r="C99" s="652"/>
      <c r="D99" s="175">
        <f>J91</f>
        <v>19</v>
      </c>
      <c r="E99" s="172">
        <f>G91</f>
        <v>26</v>
      </c>
      <c r="F99" s="172">
        <f>J90</f>
        <v>7</v>
      </c>
      <c r="G99" s="172">
        <f>G90</f>
        <v>12</v>
      </c>
      <c r="H99" s="176"/>
      <c r="I99" s="176"/>
      <c r="J99" s="172">
        <f>G94</f>
        <v>21</v>
      </c>
      <c r="K99" s="172">
        <f>J94</f>
        <v>7</v>
      </c>
      <c r="L99" s="172">
        <f>SUM(D99,F99,J99)</f>
        <v>47</v>
      </c>
      <c r="M99" s="172">
        <f>SUM(E99,G99,K99)</f>
        <v>45</v>
      </c>
      <c r="N99" s="172">
        <f>SUM(L99-M99)</f>
        <v>2</v>
      </c>
      <c r="O99" s="445">
        <f>IF(J90&gt;G90,2,0)+IF(J90=G90,1,0)+IF(J91&gt;G91,2,0)+IF(J91=G91,1,0)+IF(G94&gt;J94,2,0)+IF(G94=J94,1,0)</f>
        <v>2</v>
      </c>
    </row>
    <row r="100" spans="1:15" ht="15.75" thickBot="1">
      <c r="A100" s="164"/>
      <c r="B100" s="653" t="str">
        <f>B93</f>
        <v>LAS HERAS</v>
      </c>
      <c r="C100" s="654"/>
      <c r="D100" s="179">
        <f>J89</f>
        <v>7</v>
      </c>
      <c r="E100" s="180">
        <f>G89</f>
        <v>36</v>
      </c>
      <c r="F100" s="180">
        <f>J92</f>
        <v>0</v>
      </c>
      <c r="G100" s="180">
        <f>G92</f>
        <v>36</v>
      </c>
      <c r="H100" s="180">
        <f>J94</f>
        <v>7</v>
      </c>
      <c r="I100" s="180">
        <f>G94</f>
        <v>21</v>
      </c>
      <c r="J100" s="181"/>
      <c r="K100" s="181"/>
      <c r="L100" s="180">
        <f>SUM(D100,F100,H100)</f>
        <v>14</v>
      </c>
      <c r="M100" s="180">
        <f>SUM(E100,G100,I100)</f>
        <v>93</v>
      </c>
      <c r="N100" s="180">
        <f>SUM(L100-M100)</f>
        <v>-79</v>
      </c>
      <c r="O100" s="446">
        <f>IF(J89&gt;G89,2,0)+IF(J89=G89,1,0)+IF(J92&gt;G92,2,0)+IF(J92=G92,1,0)+IF(J94&gt;G94,2,0)+IF(J94=G94,1,0)</f>
        <v>0</v>
      </c>
    </row>
    <row r="101" ht="14.25">
      <c r="A101" s="164"/>
    </row>
    <row r="102" spans="1:15" ht="14.25">
      <c r="A102" s="183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</row>
    <row r="103" ht="13.5" thickBot="1"/>
    <row r="104" spans="1:16" ht="15.75" thickBot="1">
      <c r="A104" s="164"/>
      <c r="B104" s="610" t="s">
        <v>58</v>
      </c>
      <c r="C104" s="611"/>
      <c r="D104" s="164"/>
      <c r="E104" s="612" t="s">
        <v>242</v>
      </c>
      <c r="F104" s="613"/>
      <c r="G104" s="165" t="s">
        <v>255</v>
      </c>
      <c r="H104" s="612" t="s">
        <v>242</v>
      </c>
      <c r="I104" s="613"/>
      <c r="J104" s="165" t="s">
        <v>255</v>
      </c>
      <c r="K104" s="164"/>
      <c r="L104" s="164"/>
      <c r="M104" s="164"/>
      <c r="N104" s="164"/>
      <c r="O104" s="164"/>
      <c r="P104" s="164"/>
    </row>
    <row r="105" spans="1:16" ht="15.75" thickBot="1">
      <c r="A105" s="164"/>
      <c r="B105" s="604" t="s">
        <v>261</v>
      </c>
      <c r="C105" s="605"/>
      <c r="D105" s="164"/>
      <c r="E105" s="663" t="str">
        <f>B106</f>
        <v>ARECO</v>
      </c>
      <c r="F105" s="664"/>
      <c r="G105" s="447">
        <v>33</v>
      </c>
      <c r="H105" s="663" t="str">
        <f>B109</f>
        <v>TIRO FEDERAL DE BADERO</v>
      </c>
      <c r="I105" s="664"/>
      <c r="J105" s="447">
        <v>7</v>
      </c>
      <c r="K105" s="164"/>
      <c r="L105" s="164"/>
      <c r="M105" s="164"/>
      <c r="N105" s="164"/>
      <c r="O105" s="164"/>
      <c r="P105" s="164"/>
    </row>
    <row r="106" spans="1:16" ht="15">
      <c r="A106" s="164"/>
      <c r="B106" s="665" t="str">
        <f>'[2]Zonas'!G10</f>
        <v>ARECO</v>
      </c>
      <c r="C106" s="666"/>
      <c r="D106" s="166"/>
      <c r="E106" s="657" t="str">
        <f>B107</f>
        <v>TIRO FEDERAL DE SAN PEDRO</v>
      </c>
      <c r="F106" s="658"/>
      <c r="G106" s="448">
        <v>24</v>
      </c>
      <c r="H106" s="657" t="str">
        <f>B108</f>
        <v>SAN MIGUEL</v>
      </c>
      <c r="I106" s="658"/>
      <c r="J106" s="449">
        <v>7</v>
      </c>
      <c r="K106" s="164"/>
      <c r="L106" s="164"/>
      <c r="M106" s="164"/>
      <c r="N106" s="164"/>
      <c r="O106" s="164"/>
      <c r="P106" s="164"/>
    </row>
    <row r="107" spans="1:16" ht="15">
      <c r="A107" s="164"/>
      <c r="B107" s="661" t="str">
        <f>'[2]Zonas'!G11</f>
        <v>TIRO FEDERAL DE SAN PEDRO</v>
      </c>
      <c r="C107" s="662"/>
      <c r="D107" s="166"/>
      <c r="E107" s="657" t="str">
        <f>B106</f>
        <v>ARECO</v>
      </c>
      <c r="F107" s="658"/>
      <c r="G107" s="449">
        <v>21</v>
      </c>
      <c r="H107" s="657" t="str">
        <f>B108</f>
        <v>SAN MIGUEL</v>
      </c>
      <c r="I107" s="658"/>
      <c r="J107" s="448">
        <v>14</v>
      </c>
      <c r="K107" s="164"/>
      <c r="L107" s="164"/>
      <c r="M107" s="164"/>
      <c r="N107" s="164"/>
      <c r="O107" s="164"/>
      <c r="P107" s="164"/>
    </row>
    <row r="108" spans="1:16" ht="15">
      <c r="A108" s="164"/>
      <c r="B108" s="661" t="str">
        <f>'[2]Zonas'!G12</f>
        <v>SAN MIGUEL</v>
      </c>
      <c r="C108" s="662"/>
      <c r="D108" s="166"/>
      <c r="E108" s="657" t="str">
        <f>B107</f>
        <v>TIRO FEDERAL DE SAN PEDRO</v>
      </c>
      <c r="F108" s="658"/>
      <c r="G108" s="691">
        <v>39</v>
      </c>
      <c r="H108" s="657" t="str">
        <f>B109</f>
        <v>TIRO FEDERAL DE BADERO</v>
      </c>
      <c r="I108" s="658"/>
      <c r="J108" s="691">
        <v>7</v>
      </c>
      <c r="K108" s="164"/>
      <c r="L108" s="164"/>
      <c r="M108" s="164"/>
      <c r="N108" s="164"/>
      <c r="O108" s="164"/>
      <c r="P108" s="164"/>
    </row>
    <row r="109" spans="1:16" ht="15.75" thickBot="1">
      <c r="A109" s="164"/>
      <c r="B109" s="655" t="str">
        <f>'[2]Zonas'!G13</f>
        <v>TIRO FEDERAL DE BADERO</v>
      </c>
      <c r="C109" s="656"/>
      <c r="D109" s="166"/>
      <c r="E109" s="657" t="str">
        <f>B106</f>
        <v>ARECO</v>
      </c>
      <c r="F109" s="658"/>
      <c r="G109" s="691">
        <v>23</v>
      </c>
      <c r="H109" s="657" t="str">
        <f>B107</f>
        <v>TIRO FEDERAL DE SAN PEDRO</v>
      </c>
      <c r="I109" s="658"/>
      <c r="J109" s="691">
        <v>12</v>
      </c>
      <c r="K109" s="164"/>
      <c r="L109" s="164"/>
      <c r="M109" s="164"/>
      <c r="N109" s="164"/>
      <c r="O109" s="164"/>
      <c r="P109" s="164"/>
    </row>
    <row r="110" spans="1:16" ht="15.75" thickBot="1">
      <c r="A110" s="164"/>
      <c r="B110" s="167"/>
      <c r="C110" s="167"/>
      <c r="D110" s="166"/>
      <c r="E110" s="659" t="str">
        <f>B108</f>
        <v>SAN MIGUEL</v>
      </c>
      <c r="F110" s="660"/>
      <c r="G110" s="450">
        <v>26</v>
      </c>
      <c r="H110" s="659" t="str">
        <f>B109</f>
        <v>TIRO FEDERAL DE BADERO</v>
      </c>
      <c r="I110" s="660"/>
      <c r="J110" s="451">
        <v>12</v>
      </c>
      <c r="K110" s="164"/>
      <c r="L110" s="164"/>
      <c r="M110" s="164"/>
      <c r="N110" s="164"/>
      <c r="O110" s="164"/>
      <c r="P110" s="164"/>
    </row>
    <row r="111" spans="1:15" ht="15" thickBot="1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</row>
    <row r="112" spans="1:15" ht="15.75" thickBot="1">
      <c r="A112" s="164"/>
      <c r="D112" s="601" t="str">
        <f>B113</f>
        <v>ARECO</v>
      </c>
      <c r="E112" s="582"/>
      <c r="F112" s="582" t="str">
        <f>B114</f>
        <v>TIRO FEDERAL DE SAN PEDRO</v>
      </c>
      <c r="G112" s="582"/>
      <c r="H112" s="582" t="str">
        <f>B115</f>
        <v>SAN MIGUEL</v>
      </c>
      <c r="I112" s="582"/>
      <c r="J112" s="582" t="str">
        <f>B109</f>
        <v>TIRO FEDERAL DE BADERO</v>
      </c>
      <c r="K112" s="582"/>
      <c r="L112" s="168" t="s">
        <v>257</v>
      </c>
      <c r="M112" s="168" t="s">
        <v>258</v>
      </c>
      <c r="N112" s="168" t="s">
        <v>259</v>
      </c>
      <c r="O112" s="169" t="s">
        <v>260</v>
      </c>
    </row>
    <row r="113" spans="1:15" ht="15">
      <c r="A113" s="164"/>
      <c r="B113" s="649" t="str">
        <f>B106</f>
        <v>ARECO</v>
      </c>
      <c r="C113" s="650"/>
      <c r="D113" s="170"/>
      <c r="E113" s="171"/>
      <c r="F113" s="172">
        <f>G109</f>
        <v>23</v>
      </c>
      <c r="G113" s="172">
        <f>J109</f>
        <v>12</v>
      </c>
      <c r="H113" s="173">
        <f>G107</f>
        <v>21</v>
      </c>
      <c r="I113" s="173">
        <f>J107</f>
        <v>14</v>
      </c>
      <c r="J113" s="173">
        <f>G105</f>
        <v>33</v>
      </c>
      <c r="K113" s="173">
        <f>J105</f>
        <v>7</v>
      </c>
      <c r="L113" s="173">
        <f>SUM(F113,H113,J113)</f>
        <v>77</v>
      </c>
      <c r="M113" s="173">
        <f>SUM(G113,I113,K113)</f>
        <v>33</v>
      </c>
      <c r="N113" s="173">
        <f>SUM(L113-M113)</f>
        <v>44</v>
      </c>
      <c r="O113" s="443">
        <f>IF(G105&gt;J105,2,0)+IF(G105=J105,1,0)+IF(G107&gt;J107,2,0)+IF(G107=J107,1,0)+IF(G109&gt;J109,2,0)+IF(G109=J109,1,0)</f>
        <v>6</v>
      </c>
    </row>
    <row r="114" spans="1:15" ht="15">
      <c r="A114" s="164"/>
      <c r="B114" s="651" t="str">
        <f>B107</f>
        <v>TIRO FEDERAL DE SAN PEDRO</v>
      </c>
      <c r="C114" s="652"/>
      <c r="D114" s="175">
        <f>J109</f>
        <v>12</v>
      </c>
      <c r="E114" s="172">
        <f>G109</f>
        <v>23</v>
      </c>
      <c r="F114" s="176"/>
      <c r="G114" s="176"/>
      <c r="H114" s="172">
        <f>G106</f>
        <v>24</v>
      </c>
      <c r="I114" s="172">
        <f>J106</f>
        <v>7</v>
      </c>
      <c r="J114" s="172">
        <f>G108</f>
        <v>39</v>
      </c>
      <c r="K114" s="172">
        <f>J108</f>
        <v>7</v>
      </c>
      <c r="L114" s="172">
        <f>SUM(D114,H114,J114)</f>
        <v>75</v>
      </c>
      <c r="M114" s="172">
        <f>SUM(E114,I114,K114)</f>
        <v>37</v>
      </c>
      <c r="N114" s="172">
        <f>SUM(L114-M114)</f>
        <v>38</v>
      </c>
      <c r="O114" s="444">
        <f>IF(G106&gt;J106,2,0)+IF(G106=J106,1,0)+IF(G108&gt;J108,2,0)+IF(G108=J108,1,0)+IF(J109&gt;G109,2,0)+IF(J109=G109,1,0)</f>
        <v>4</v>
      </c>
    </row>
    <row r="115" spans="1:15" ht="15">
      <c r="A115" s="164"/>
      <c r="B115" s="651" t="str">
        <f>B108</f>
        <v>SAN MIGUEL</v>
      </c>
      <c r="C115" s="652"/>
      <c r="D115" s="175">
        <f>J107</f>
        <v>14</v>
      </c>
      <c r="E115" s="172">
        <f>G107</f>
        <v>21</v>
      </c>
      <c r="F115" s="172">
        <f>J106</f>
        <v>7</v>
      </c>
      <c r="G115" s="172">
        <f>G106</f>
        <v>24</v>
      </c>
      <c r="H115" s="176"/>
      <c r="I115" s="176"/>
      <c r="J115" s="172">
        <f>G110</f>
        <v>26</v>
      </c>
      <c r="K115" s="172">
        <f>J110</f>
        <v>12</v>
      </c>
      <c r="L115" s="172">
        <f>SUM(D115,F115,J115)</f>
        <v>47</v>
      </c>
      <c r="M115" s="172">
        <f>SUM(E115,G115,K115)</f>
        <v>57</v>
      </c>
      <c r="N115" s="172">
        <f>SUM(L115-M115)</f>
        <v>-10</v>
      </c>
      <c r="O115" s="445">
        <f>IF(J106&gt;G106,2,0)+IF(J106=G106,1,0)+IF(J107&gt;G107,2,0)+IF(J107=G107,1,0)+IF(G110&gt;J110,2,0)+IF(G110=J110,1,0)</f>
        <v>2</v>
      </c>
    </row>
    <row r="116" spans="1:15" ht="15.75" thickBot="1">
      <c r="A116" s="164"/>
      <c r="B116" s="653" t="str">
        <f>B109</f>
        <v>TIRO FEDERAL DE BADERO</v>
      </c>
      <c r="C116" s="654"/>
      <c r="D116" s="179">
        <f>J105</f>
        <v>7</v>
      </c>
      <c r="E116" s="180">
        <f>G105</f>
        <v>33</v>
      </c>
      <c r="F116" s="180">
        <f>J108</f>
        <v>7</v>
      </c>
      <c r="G116" s="180">
        <f>G108</f>
        <v>39</v>
      </c>
      <c r="H116" s="180">
        <f>J110</f>
        <v>12</v>
      </c>
      <c r="I116" s="180">
        <f>G110</f>
        <v>26</v>
      </c>
      <c r="J116" s="181"/>
      <c r="K116" s="181"/>
      <c r="L116" s="180">
        <f>SUM(D116,F116,H116)</f>
        <v>26</v>
      </c>
      <c r="M116" s="180">
        <f>SUM(E116,G116,I116)</f>
        <v>98</v>
      </c>
      <c r="N116" s="180">
        <f>SUM(L116-M116)</f>
        <v>-72</v>
      </c>
      <c r="O116" s="446">
        <f>IF(J105&gt;G105,2,0)+IF(J105=G105,1,0)+IF(J108&gt;G108,2,0)+IF(J108=G108,1,0)+IF(J110&gt;G110,2,0)+IF(J110=G110,1,0)</f>
        <v>0</v>
      </c>
    </row>
    <row r="117" ht="14.25">
      <c r="A117" s="164"/>
    </row>
    <row r="118" spans="1:15" ht="14.25">
      <c r="A118" s="183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</row>
    <row r="119" ht="13.5" thickBot="1"/>
    <row r="120" spans="4:14" ht="13.5" thickBot="1">
      <c r="D120" s="589" t="s">
        <v>248</v>
      </c>
      <c r="E120" s="590"/>
      <c r="F120" s="591"/>
      <c r="G120" s="592" t="s">
        <v>249</v>
      </c>
      <c r="H120" s="593"/>
      <c r="I120" s="594"/>
      <c r="J120" s="592" t="s">
        <v>249</v>
      </c>
      <c r="K120" s="593"/>
      <c r="L120" s="593"/>
      <c r="M120" s="593"/>
      <c r="N120" s="594"/>
    </row>
    <row r="121" spans="4:14" ht="13.5" thickBot="1">
      <c r="D121" s="190" t="s">
        <v>250</v>
      </c>
      <c r="E121" s="567" t="s">
        <v>251</v>
      </c>
      <c r="F121" s="568"/>
      <c r="G121" s="221" t="s">
        <v>250</v>
      </c>
      <c r="H121" s="569" t="s">
        <v>251</v>
      </c>
      <c r="I121" s="570"/>
      <c r="J121" s="222" t="s">
        <v>250</v>
      </c>
      <c r="K121" s="571" t="s">
        <v>252</v>
      </c>
      <c r="L121" s="572"/>
      <c r="M121" s="223" t="s">
        <v>253</v>
      </c>
      <c r="N121" s="224" t="s">
        <v>254</v>
      </c>
    </row>
    <row r="122" spans="4:14" ht="15">
      <c r="D122" s="191">
        <v>6</v>
      </c>
      <c r="E122" s="192" t="s">
        <v>89</v>
      </c>
      <c r="F122" s="193"/>
      <c r="G122" s="452">
        <v>1</v>
      </c>
      <c r="H122" s="453" t="s">
        <v>154</v>
      </c>
      <c r="I122" s="454"/>
      <c r="J122" s="455">
        <v>1</v>
      </c>
      <c r="K122" s="456" t="s">
        <v>220</v>
      </c>
      <c r="L122" s="457"/>
      <c r="M122" s="458">
        <v>4</v>
      </c>
      <c r="N122" s="459">
        <v>80</v>
      </c>
    </row>
    <row r="123" spans="4:14" ht="15">
      <c r="D123" s="202">
        <v>9</v>
      </c>
      <c r="E123" s="203" t="s">
        <v>54</v>
      </c>
      <c r="F123" s="204"/>
      <c r="G123" s="460">
        <v>2</v>
      </c>
      <c r="H123" s="461" t="s">
        <v>219</v>
      </c>
      <c r="I123" s="462"/>
      <c r="J123" s="463">
        <v>2</v>
      </c>
      <c r="K123" s="464" t="s">
        <v>155</v>
      </c>
      <c r="L123" s="465"/>
      <c r="M123" s="466">
        <v>4</v>
      </c>
      <c r="N123" s="467">
        <v>34</v>
      </c>
    </row>
    <row r="124" spans="4:14" ht="15">
      <c r="D124" s="202">
        <v>10</v>
      </c>
      <c r="E124" s="203" t="s">
        <v>127</v>
      </c>
      <c r="F124" s="204"/>
      <c r="G124" s="460">
        <v>6</v>
      </c>
      <c r="H124" s="461" t="s">
        <v>207</v>
      </c>
      <c r="I124" s="462"/>
      <c r="J124" s="463">
        <v>6</v>
      </c>
      <c r="K124" s="464" t="s">
        <v>351</v>
      </c>
      <c r="L124" s="465"/>
      <c r="M124" s="466">
        <v>4</v>
      </c>
      <c r="N124" s="467">
        <v>31</v>
      </c>
    </row>
    <row r="125" spans="4:14" ht="15">
      <c r="D125" s="202">
        <v>12</v>
      </c>
      <c r="E125" s="203" t="s">
        <v>55</v>
      </c>
      <c r="F125" s="204"/>
      <c r="G125" s="468"/>
      <c r="H125" s="469"/>
      <c r="I125" s="470"/>
      <c r="J125" s="471"/>
      <c r="K125" s="472"/>
      <c r="L125" s="473"/>
      <c r="M125" s="474"/>
      <c r="N125" s="475"/>
    </row>
  </sheetData>
  <sheetProtection/>
  <mergeCells count="204">
    <mergeCell ref="B4:O4"/>
    <mergeCell ref="D6:K6"/>
    <mergeCell ref="B8:C8"/>
    <mergeCell ref="E8:F8"/>
    <mergeCell ref="H8:I8"/>
    <mergeCell ref="B9:C9"/>
    <mergeCell ref="E9:F9"/>
    <mergeCell ref="H9:I9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  <mergeCell ref="E14:F14"/>
    <mergeCell ref="H14:I14"/>
    <mergeCell ref="D16:E16"/>
    <mergeCell ref="F16:G16"/>
    <mergeCell ref="H16:I16"/>
    <mergeCell ref="J16:K16"/>
    <mergeCell ref="B17:C17"/>
    <mergeCell ref="B18:C18"/>
    <mergeCell ref="B19:C19"/>
    <mergeCell ref="B20:C20"/>
    <mergeCell ref="B24:C24"/>
    <mergeCell ref="E24:F24"/>
    <mergeCell ref="H24:I24"/>
    <mergeCell ref="B25:C25"/>
    <mergeCell ref="E25:F25"/>
    <mergeCell ref="H25:I25"/>
    <mergeCell ref="B26:C26"/>
    <mergeCell ref="E26:F26"/>
    <mergeCell ref="H26:I26"/>
    <mergeCell ref="B27:C27"/>
    <mergeCell ref="E27:F27"/>
    <mergeCell ref="H27:I27"/>
    <mergeCell ref="B28:C28"/>
    <mergeCell ref="E28:F28"/>
    <mergeCell ref="H28:I28"/>
    <mergeCell ref="B29:C29"/>
    <mergeCell ref="E29:F29"/>
    <mergeCell ref="H29:I29"/>
    <mergeCell ref="E30:F30"/>
    <mergeCell ref="H30:I30"/>
    <mergeCell ref="D32:E32"/>
    <mergeCell ref="F32:G32"/>
    <mergeCell ref="H32:I32"/>
    <mergeCell ref="J32:K32"/>
    <mergeCell ref="B33:C33"/>
    <mergeCell ref="B34:C34"/>
    <mergeCell ref="B35:C35"/>
    <mergeCell ref="B36:C36"/>
    <mergeCell ref="B40:C40"/>
    <mergeCell ref="E40:F40"/>
    <mergeCell ref="H40:I40"/>
    <mergeCell ref="B41:C41"/>
    <mergeCell ref="E41:F41"/>
    <mergeCell ref="H41:I41"/>
    <mergeCell ref="B42:C42"/>
    <mergeCell ref="E42:F42"/>
    <mergeCell ref="H42:I42"/>
    <mergeCell ref="B43:C43"/>
    <mergeCell ref="E43:F43"/>
    <mergeCell ref="H43:I43"/>
    <mergeCell ref="B44:C44"/>
    <mergeCell ref="E44:F44"/>
    <mergeCell ref="H44:I44"/>
    <mergeCell ref="B45:C45"/>
    <mergeCell ref="E45:F45"/>
    <mergeCell ref="H45:I45"/>
    <mergeCell ref="E46:F46"/>
    <mergeCell ref="H46:I46"/>
    <mergeCell ref="D48:E48"/>
    <mergeCell ref="F48:G48"/>
    <mergeCell ref="H48:I48"/>
    <mergeCell ref="J48:K48"/>
    <mergeCell ref="B49:C49"/>
    <mergeCell ref="B50:C50"/>
    <mergeCell ref="B51:C51"/>
    <mergeCell ref="B52:C52"/>
    <mergeCell ref="B56:C56"/>
    <mergeCell ref="E56:F56"/>
    <mergeCell ref="H56:I56"/>
    <mergeCell ref="B57:C57"/>
    <mergeCell ref="E57:F57"/>
    <mergeCell ref="H57:I57"/>
    <mergeCell ref="B58:C58"/>
    <mergeCell ref="E58:F58"/>
    <mergeCell ref="H58:I58"/>
    <mergeCell ref="B59:C59"/>
    <mergeCell ref="E59:F59"/>
    <mergeCell ref="H59:I59"/>
    <mergeCell ref="B60:C60"/>
    <mergeCell ref="E60:F60"/>
    <mergeCell ref="H60:I60"/>
    <mergeCell ref="B61:C61"/>
    <mergeCell ref="E61:F61"/>
    <mergeCell ref="H61:I61"/>
    <mergeCell ref="E62:F62"/>
    <mergeCell ref="H62:I62"/>
    <mergeCell ref="D64:E64"/>
    <mergeCell ref="F64:G64"/>
    <mergeCell ref="H64:I64"/>
    <mergeCell ref="J64:K64"/>
    <mergeCell ref="B65:C65"/>
    <mergeCell ref="B66:C66"/>
    <mergeCell ref="B67:C67"/>
    <mergeCell ref="B68:C68"/>
    <mergeCell ref="B72:C72"/>
    <mergeCell ref="E72:F72"/>
    <mergeCell ref="H72:I72"/>
    <mergeCell ref="B73:C73"/>
    <mergeCell ref="E73:F73"/>
    <mergeCell ref="H73:I73"/>
    <mergeCell ref="B74:C74"/>
    <mergeCell ref="E74:F74"/>
    <mergeCell ref="H74:I74"/>
    <mergeCell ref="B75:C75"/>
    <mergeCell ref="E75:F75"/>
    <mergeCell ref="H75:I75"/>
    <mergeCell ref="B76:C76"/>
    <mergeCell ref="E76:F76"/>
    <mergeCell ref="H76:I76"/>
    <mergeCell ref="B77:C77"/>
    <mergeCell ref="E77:F77"/>
    <mergeCell ref="H77:I77"/>
    <mergeCell ref="E78:F78"/>
    <mergeCell ref="H78:I78"/>
    <mergeCell ref="D80:E80"/>
    <mergeCell ref="F80:G80"/>
    <mergeCell ref="H80:I80"/>
    <mergeCell ref="J80:K80"/>
    <mergeCell ref="B81:C81"/>
    <mergeCell ref="B82:C82"/>
    <mergeCell ref="B83:C83"/>
    <mergeCell ref="B84:C84"/>
    <mergeCell ref="B88:C88"/>
    <mergeCell ref="E88:F88"/>
    <mergeCell ref="H88:I88"/>
    <mergeCell ref="B89:C89"/>
    <mergeCell ref="E89:F89"/>
    <mergeCell ref="H89:I89"/>
    <mergeCell ref="B90:C90"/>
    <mergeCell ref="E90:F90"/>
    <mergeCell ref="H90:I90"/>
    <mergeCell ref="B91:C91"/>
    <mergeCell ref="E91:F91"/>
    <mergeCell ref="H91:I91"/>
    <mergeCell ref="B92:C92"/>
    <mergeCell ref="E92:F92"/>
    <mergeCell ref="H92:I92"/>
    <mergeCell ref="B93:C93"/>
    <mergeCell ref="E93:F93"/>
    <mergeCell ref="H93:I93"/>
    <mergeCell ref="E94:F94"/>
    <mergeCell ref="H94:I94"/>
    <mergeCell ref="D96:E96"/>
    <mergeCell ref="F96:G96"/>
    <mergeCell ref="H96:I96"/>
    <mergeCell ref="J96:K96"/>
    <mergeCell ref="B97:C97"/>
    <mergeCell ref="B98:C98"/>
    <mergeCell ref="B99:C99"/>
    <mergeCell ref="B100:C100"/>
    <mergeCell ref="B104:C104"/>
    <mergeCell ref="E104:F104"/>
    <mergeCell ref="H104:I104"/>
    <mergeCell ref="B105:C105"/>
    <mergeCell ref="E105:F105"/>
    <mergeCell ref="H105:I105"/>
    <mergeCell ref="B106:C106"/>
    <mergeCell ref="E106:F106"/>
    <mergeCell ref="H106:I106"/>
    <mergeCell ref="B107:C107"/>
    <mergeCell ref="E107:F107"/>
    <mergeCell ref="H107:I107"/>
    <mergeCell ref="B108:C108"/>
    <mergeCell ref="E108:F108"/>
    <mergeCell ref="H108:I108"/>
    <mergeCell ref="B109:C109"/>
    <mergeCell ref="E109:F109"/>
    <mergeCell ref="H109:I109"/>
    <mergeCell ref="E110:F110"/>
    <mergeCell ref="H110:I110"/>
    <mergeCell ref="D112:E112"/>
    <mergeCell ref="F112:G112"/>
    <mergeCell ref="H112:I112"/>
    <mergeCell ref="J112:K112"/>
    <mergeCell ref="B113:C113"/>
    <mergeCell ref="B114:C114"/>
    <mergeCell ref="B115:C115"/>
    <mergeCell ref="B116:C116"/>
    <mergeCell ref="D120:F120"/>
    <mergeCell ref="G120:I120"/>
    <mergeCell ref="J120:N120"/>
    <mergeCell ref="E121:F121"/>
    <mergeCell ref="H121:I121"/>
    <mergeCell ref="K121:L121"/>
  </mergeCells>
  <conditionalFormatting sqref="G9:G14 J9:J14">
    <cfRule type="cellIs" priority="8" dxfId="0" operator="between" stopIfTrue="1">
      <formula>0</formula>
      <formula>1000</formula>
    </cfRule>
  </conditionalFormatting>
  <conditionalFormatting sqref="G25:G30 J25:J30">
    <cfRule type="cellIs" priority="7" dxfId="0" operator="between" stopIfTrue="1">
      <formula>0</formula>
      <formula>1000</formula>
    </cfRule>
  </conditionalFormatting>
  <conditionalFormatting sqref="G41:G46 J41:J46">
    <cfRule type="cellIs" priority="6" dxfId="0" operator="between" stopIfTrue="1">
      <formula>0</formula>
      <formula>1000</formula>
    </cfRule>
  </conditionalFormatting>
  <conditionalFormatting sqref="J57:J62">
    <cfRule type="cellIs" priority="5" dxfId="0" operator="between" stopIfTrue="1">
      <formula>0</formula>
      <formula>1000</formula>
    </cfRule>
  </conditionalFormatting>
  <conditionalFormatting sqref="G73:G78 J73:J78">
    <cfRule type="cellIs" priority="4" dxfId="0" operator="between" stopIfTrue="1">
      <formula>0</formula>
      <formula>1000</formula>
    </cfRule>
  </conditionalFormatting>
  <conditionalFormatting sqref="G89:G94 J89:J94">
    <cfRule type="cellIs" priority="3" dxfId="0" operator="between" stopIfTrue="1">
      <formula>0</formula>
      <formula>1000</formula>
    </cfRule>
  </conditionalFormatting>
  <conditionalFormatting sqref="G105:G110 J105:J110">
    <cfRule type="cellIs" priority="2" dxfId="0" operator="between" stopIfTrue="1">
      <formula>0</formula>
      <formula>1000</formula>
    </cfRule>
  </conditionalFormatting>
  <conditionalFormatting sqref="G57:G62">
    <cfRule type="cellIs" priority="1" dxfId="0" operator="between" stopIfTrue="1">
      <formula>0</formula>
      <formula>1000</formula>
    </cfRule>
  </conditionalFormatting>
  <printOptions horizontalCentered="1"/>
  <pageMargins left="0.1968503937007874" right="0.2755905511811024" top="0.4724409448818898" bottom="0.9055118110236221" header="0" footer="0"/>
  <pageSetup fitToHeight="1" fitToWidth="1" horizontalDpi="600" verticalDpi="600" orientation="portrait" scale="3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3:T53"/>
  <sheetViews>
    <sheetView showGridLines="0" tabSelected="1" zoomScale="90" zoomScaleNormal="90" zoomScalePageLayoutView="0" workbookViewId="0" topLeftCell="A3">
      <selection activeCell="N20" sqref="N20"/>
    </sheetView>
  </sheetViews>
  <sheetFormatPr defaultColWidth="11.421875" defaultRowHeight="12.75"/>
  <cols>
    <col min="1" max="1" width="2.28125" style="146" customWidth="1"/>
    <col min="2" max="2" width="9.421875" style="142" bestFit="1" customWidth="1"/>
    <col min="3" max="3" width="18.7109375" style="143" bestFit="1" customWidth="1"/>
    <col min="4" max="4" width="10.57421875" style="143" bestFit="1" customWidth="1"/>
    <col min="5" max="5" width="23.00390625" style="144" customWidth="1"/>
    <col min="6" max="6" width="8.00390625" style="144" bestFit="1" customWidth="1"/>
    <col min="7" max="7" width="10.57421875" style="144" bestFit="1" customWidth="1"/>
    <col min="8" max="8" width="22.7109375" style="144" customWidth="1"/>
    <col min="9" max="9" width="8.00390625" style="144" bestFit="1" customWidth="1"/>
    <col min="10" max="10" width="8.7109375" style="143" bestFit="1" customWidth="1"/>
    <col min="11" max="11" width="10.57421875" style="145" bestFit="1" customWidth="1"/>
    <col min="12" max="12" width="2.140625" style="146" customWidth="1"/>
    <col min="13" max="13" width="6.8515625" style="146" customWidth="1"/>
    <col min="14" max="14" width="17.8515625" style="146" customWidth="1"/>
    <col min="15" max="15" width="6.8515625" style="146" customWidth="1"/>
    <col min="16" max="16" width="20.421875" style="146" customWidth="1"/>
    <col min="17" max="17" width="6.8515625" style="146" customWidth="1"/>
    <col min="18" max="18" width="19.57421875" style="146" customWidth="1"/>
    <col min="19" max="19" width="6.8515625" style="146" customWidth="1"/>
    <col min="20" max="20" width="21.00390625" style="146" bestFit="1" customWidth="1"/>
    <col min="21" max="16384" width="11.421875" style="146" customWidth="1"/>
  </cols>
  <sheetData>
    <row r="1" ht="12.75"/>
    <row r="2" ht="12.75"/>
    <row r="3" ht="12.75">
      <c r="N3" s="146" t="s">
        <v>0</v>
      </c>
    </row>
    <row r="4" ht="12.75"/>
    <row r="5" ht="12.75"/>
    <row r="7" ht="12.75">
      <c r="B7" s="146"/>
    </row>
    <row r="8" ht="13.5" customHeight="1" thickBot="1"/>
    <row r="9" spans="2:20" ht="15.75" thickBot="1">
      <c r="B9" s="235" t="s">
        <v>240</v>
      </c>
      <c r="C9" s="236" t="s">
        <v>287</v>
      </c>
      <c r="D9" s="236" t="s">
        <v>288</v>
      </c>
      <c r="E9" s="236" t="s">
        <v>242</v>
      </c>
      <c r="F9" s="236" t="s">
        <v>255</v>
      </c>
      <c r="G9" s="236" t="s">
        <v>288</v>
      </c>
      <c r="H9" s="236" t="s">
        <v>242</v>
      </c>
      <c r="I9" s="236" t="s">
        <v>255</v>
      </c>
      <c r="J9" s="236" t="s">
        <v>244</v>
      </c>
      <c r="K9" s="237" t="s">
        <v>245</v>
      </c>
      <c r="M9" s="674" t="s">
        <v>248</v>
      </c>
      <c r="N9" s="675"/>
      <c r="O9" s="675"/>
      <c r="P9" s="675"/>
      <c r="Q9" s="675"/>
      <c r="R9" s="675"/>
      <c r="S9" s="675"/>
      <c r="T9" s="676"/>
    </row>
    <row r="10" spans="2:20" s="244" customFormat="1" ht="18" customHeight="1" thickBot="1">
      <c r="B10" s="238" t="s">
        <v>2</v>
      </c>
      <c r="C10" s="239" t="s">
        <v>289</v>
      </c>
      <c r="D10" s="239" t="s">
        <v>290</v>
      </c>
      <c r="E10" s="240" t="str">
        <f>N17</f>
        <v>CASA DE PADUA</v>
      </c>
      <c r="F10" s="241"/>
      <c r="G10" s="239" t="s">
        <v>291</v>
      </c>
      <c r="H10" s="240" t="str">
        <f>N19</f>
        <v>T.F. SAN PEDRO</v>
      </c>
      <c r="I10" s="241"/>
      <c r="J10" s="242">
        <v>1</v>
      </c>
      <c r="K10" s="243">
        <v>0.4583333333333333</v>
      </c>
      <c r="M10" s="245"/>
      <c r="N10" s="246" t="s">
        <v>292</v>
      </c>
      <c r="O10" s="245"/>
      <c r="P10" s="246" t="s">
        <v>293</v>
      </c>
      <c r="Q10" s="245"/>
      <c r="R10" s="246" t="s">
        <v>294</v>
      </c>
      <c r="S10" s="245"/>
      <c r="T10" s="246" t="s">
        <v>294</v>
      </c>
    </row>
    <row r="11" spans="2:20" s="244" customFormat="1" ht="18" customHeight="1">
      <c r="B11" s="238" t="s">
        <v>4</v>
      </c>
      <c r="C11" s="239" t="s">
        <v>295</v>
      </c>
      <c r="D11" s="239" t="s">
        <v>296</v>
      </c>
      <c r="E11" s="240" t="str">
        <f>P17</f>
        <v>MERCEDES</v>
      </c>
      <c r="F11" s="241"/>
      <c r="G11" s="241" t="s">
        <v>297</v>
      </c>
      <c r="H11" s="240" t="str">
        <f>P19</f>
        <v>BCO HIPOTECARIO</v>
      </c>
      <c r="I11" s="241"/>
      <c r="J11" s="242">
        <v>2</v>
      </c>
      <c r="K11" s="243">
        <v>0.4583333333333333</v>
      </c>
      <c r="M11" s="247" t="s">
        <v>290</v>
      </c>
      <c r="N11" s="248" t="s">
        <v>63</v>
      </c>
      <c r="O11" s="247" t="s">
        <v>296</v>
      </c>
      <c r="P11" s="248" t="s">
        <v>92</v>
      </c>
      <c r="Q11" s="247" t="s">
        <v>298</v>
      </c>
      <c r="R11" s="248" t="s">
        <v>60</v>
      </c>
      <c r="S11" s="247" t="s">
        <v>299</v>
      </c>
      <c r="T11" s="248" t="s">
        <v>87</v>
      </c>
    </row>
    <row r="12" spans="2:20" s="244" customFormat="1" ht="18" customHeight="1">
      <c r="B12" s="238" t="s">
        <v>5</v>
      </c>
      <c r="C12" s="249" t="s">
        <v>300</v>
      </c>
      <c r="D12" s="250" t="s">
        <v>290</v>
      </c>
      <c r="E12" s="251" t="str">
        <f>N11</f>
        <v>PUCARA</v>
      </c>
      <c r="F12" s="249"/>
      <c r="G12" s="250" t="s">
        <v>301</v>
      </c>
      <c r="H12" s="251" t="str">
        <f>N13</f>
        <v>ALUMNI</v>
      </c>
      <c r="I12" s="249"/>
      <c r="J12" s="252">
        <v>1</v>
      </c>
      <c r="K12" s="253">
        <v>0.47222222222222227</v>
      </c>
      <c r="M12" s="254" t="s">
        <v>302</v>
      </c>
      <c r="N12" s="255" t="s">
        <v>125</v>
      </c>
      <c r="O12" s="254" t="s">
        <v>303</v>
      </c>
      <c r="P12" s="255" t="s">
        <v>52</v>
      </c>
      <c r="Q12" s="254" t="s">
        <v>304</v>
      </c>
      <c r="R12" s="255" t="s">
        <v>124</v>
      </c>
      <c r="S12" s="254" t="s">
        <v>305</v>
      </c>
      <c r="T12" s="255" t="s">
        <v>89</v>
      </c>
    </row>
    <row r="13" spans="2:20" s="244" customFormat="1" ht="18" customHeight="1" thickBot="1">
      <c r="B13" s="238" t="s">
        <v>6</v>
      </c>
      <c r="C13" s="249" t="s">
        <v>306</v>
      </c>
      <c r="D13" s="250" t="s">
        <v>296</v>
      </c>
      <c r="E13" s="251" t="str">
        <f>P11</f>
        <v>SITAS</v>
      </c>
      <c r="F13" s="249"/>
      <c r="G13" s="249" t="s">
        <v>297</v>
      </c>
      <c r="H13" s="251" t="str">
        <f>P13</f>
        <v>BANCO NACION</v>
      </c>
      <c r="I13" s="249"/>
      <c r="J13" s="252">
        <v>2</v>
      </c>
      <c r="K13" s="253">
        <v>0.47222222222222227</v>
      </c>
      <c r="L13" s="256" t="s">
        <v>0</v>
      </c>
      <c r="M13" s="257" t="s">
        <v>301</v>
      </c>
      <c r="N13" s="258" t="s">
        <v>55</v>
      </c>
      <c r="O13" s="257" t="s">
        <v>297</v>
      </c>
      <c r="P13" s="258" t="s">
        <v>127</v>
      </c>
      <c r="Q13" s="257" t="s">
        <v>307</v>
      </c>
      <c r="R13" s="258" t="s">
        <v>128</v>
      </c>
      <c r="S13" s="257" t="s">
        <v>308</v>
      </c>
      <c r="T13" s="258" t="s">
        <v>54</v>
      </c>
    </row>
    <row r="14" spans="2:11" s="244" customFormat="1" ht="18" customHeight="1" thickBot="1">
      <c r="B14" s="238" t="s">
        <v>7</v>
      </c>
      <c r="C14" s="239" t="s">
        <v>309</v>
      </c>
      <c r="D14" s="239" t="s">
        <v>298</v>
      </c>
      <c r="E14" s="240" t="str">
        <f>R17</f>
        <v>VIRREYES</v>
      </c>
      <c r="F14" s="241"/>
      <c r="G14" s="239" t="s">
        <v>310</v>
      </c>
      <c r="H14" s="240" t="str">
        <f>R19</f>
        <v>ARSENAL ZARATE</v>
      </c>
      <c r="I14" s="241"/>
      <c r="J14" s="242">
        <v>1</v>
      </c>
      <c r="K14" s="243">
        <v>0.4861111111111111</v>
      </c>
    </row>
    <row r="15" spans="2:20" s="244" customFormat="1" ht="18" customHeight="1" thickBot="1">
      <c r="B15" s="238" t="s">
        <v>8</v>
      </c>
      <c r="C15" s="239" t="s">
        <v>311</v>
      </c>
      <c r="D15" s="239" t="s">
        <v>299</v>
      </c>
      <c r="E15" s="240" t="str">
        <f>T17</f>
        <v>LANUS</v>
      </c>
      <c r="F15" s="241"/>
      <c r="G15" s="239" t="s">
        <v>308</v>
      </c>
      <c r="H15" s="240" t="str">
        <f>T19</f>
        <v>EL RETIRO</v>
      </c>
      <c r="I15" s="241"/>
      <c r="J15" s="242">
        <v>2</v>
      </c>
      <c r="K15" s="243">
        <v>0.4861111111111111</v>
      </c>
      <c r="M15" s="677" t="s">
        <v>249</v>
      </c>
      <c r="N15" s="678"/>
      <c r="O15" s="678"/>
      <c r="P15" s="678"/>
      <c r="Q15" s="678"/>
      <c r="R15" s="678"/>
      <c r="S15" s="678"/>
      <c r="T15" s="679"/>
    </row>
    <row r="16" spans="2:20" s="244" customFormat="1" ht="18" customHeight="1" thickBot="1">
      <c r="B16" s="238" t="s">
        <v>9</v>
      </c>
      <c r="C16" s="249" t="s">
        <v>312</v>
      </c>
      <c r="D16" s="250" t="s">
        <v>298</v>
      </c>
      <c r="E16" s="259" t="str">
        <f>R11</f>
        <v>LICEO NAVAL</v>
      </c>
      <c r="F16" s="249"/>
      <c r="G16" s="260" t="s">
        <v>307</v>
      </c>
      <c r="H16" s="259" t="str">
        <f>R13</f>
        <v>SAN ALBANO</v>
      </c>
      <c r="I16" s="249"/>
      <c r="J16" s="261">
        <v>1</v>
      </c>
      <c r="K16" s="262">
        <v>0.5</v>
      </c>
      <c r="L16" s="244" t="s">
        <v>0</v>
      </c>
      <c r="M16" s="245"/>
      <c r="N16" s="246" t="s">
        <v>292</v>
      </c>
      <c r="O16" s="245"/>
      <c r="P16" s="246" t="s">
        <v>293</v>
      </c>
      <c r="Q16" s="245"/>
      <c r="R16" s="246" t="s">
        <v>294</v>
      </c>
      <c r="S16" s="245"/>
      <c r="T16" s="246" t="s">
        <v>294</v>
      </c>
    </row>
    <row r="17" spans="2:20" s="244" customFormat="1" ht="18" customHeight="1" thickBot="1">
      <c r="B17" s="263" t="s">
        <v>10</v>
      </c>
      <c r="C17" s="264" t="s">
        <v>313</v>
      </c>
      <c r="D17" s="265" t="s">
        <v>299</v>
      </c>
      <c r="E17" s="266" t="str">
        <f>T11</f>
        <v>SIC</v>
      </c>
      <c r="F17" s="264"/>
      <c r="G17" s="265" t="s">
        <v>308</v>
      </c>
      <c r="H17" s="266" t="str">
        <f>T13</f>
        <v>NEWMAN</v>
      </c>
      <c r="I17" s="264"/>
      <c r="J17" s="267">
        <v>2</v>
      </c>
      <c r="K17" s="268">
        <v>0.5</v>
      </c>
      <c r="M17" s="269" t="s">
        <v>290</v>
      </c>
      <c r="N17" s="270" t="s">
        <v>154</v>
      </c>
      <c r="O17" s="269" t="s">
        <v>296</v>
      </c>
      <c r="P17" s="270" t="s">
        <v>219</v>
      </c>
      <c r="Q17" s="269" t="s">
        <v>298</v>
      </c>
      <c r="R17" s="270" t="s">
        <v>223</v>
      </c>
      <c r="S17" s="269" t="s">
        <v>299</v>
      </c>
      <c r="T17" s="270" t="s">
        <v>201</v>
      </c>
    </row>
    <row r="18" spans="2:20" s="244" customFormat="1" ht="18" customHeight="1">
      <c r="B18" s="271" t="s">
        <v>11</v>
      </c>
      <c r="C18" s="239" t="s">
        <v>289</v>
      </c>
      <c r="D18" s="272" t="s">
        <v>291</v>
      </c>
      <c r="E18" s="273" t="str">
        <f>N19</f>
        <v>T.F. SAN PEDRO</v>
      </c>
      <c r="F18" s="274"/>
      <c r="G18" s="239" t="s">
        <v>302</v>
      </c>
      <c r="H18" s="273" t="str">
        <f>N18</f>
        <v>SAN MARCOS</v>
      </c>
      <c r="I18" s="274"/>
      <c r="J18" s="275">
        <v>1</v>
      </c>
      <c r="K18" s="276">
        <v>0.513888888888889</v>
      </c>
      <c r="M18" s="277" t="s">
        <v>302</v>
      </c>
      <c r="N18" s="278" t="s">
        <v>208</v>
      </c>
      <c r="O18" s="277" t="s">
        <v>303</v>
      </c>
      <c r="P18" s="278" t="s">
        <v>215</v>
      </c>
      <c r="Q18" s="277" t="s">
        <v>304</v>
      </c>
      <c r="R18" s="278" t="s">
        <v>206</v>
      </c>
      <c r="S18" s="277" t="s">
        <v>305</v>
      </c>
      <c r="T18" s="278" t="s">
        <v>207</v>
      </c>
    </row>
    <row r="19" spans="2:20" s="244" customFormat="1" ht="18" customHeight="1" thickBot="1">
      <c r="B19" s="238" t="s">
        <v>12</v>
      </c>
      <c r="C19" s="239" t="s">
        <v>295</v>
      </c>
      <c r="D19" s="239" t="s">
        <v>297</v>
      </c>
      <c r="E19" s="240" t="str">
        <f>P19</f>
        <v>BCO HIPOTECARIO</v>
      </c>
      <c r="F19" s="241"/>
      <c r="G19" s="241" t="s">
        <v>303</v>
      </c>
      <c r="H19" s="240" t="str">
        <f>P18</f>
        <v>VARELA JR</v>
      </c>
      <c r="I19" s="241"/>
      <c r="J19" s="242">
        <v>2</v>
      </c>
      <c r="K19" s="243">
        <v>0.513888888888889</v>
      </c>
      <c r="M19" s="279" t="s">
        <v>314</v>
      </c>
      <c r="N19" s="280" t="s">
        <v>351</v>
      </c>
      <c r="O19" s="279" t="s">
        <v>315</v>
      </c>
      <c r="P19" s="280" t="s">
        <v>352</v>
      </c>
      <c r="Q19" s="279" t="s">
        <v>316</v>
      </c>
      <c r="R19" s="280" t="s">
        <v>220</v>
      </c>
      <c r="S19" s="279" t="s">
        <v>308</v>
      </c>
      <c r="T19" s="280" t="s">
        <v>213</v>
      </c>
    </row>
    <row r="20" spans="2:11" s="244" customFormat="1" ht="18" customHeight="1">
      <c r="B20" s="238" t="s">
        <v>13</v>
      </c>
      <c r="C20" s="249" t="s">
        <v>300</v>
      </c>
      <c r="D20" s="249" t="s">
        <v>301</v>
      </c>
      <c r="E20" s="251" t="str">
        <f>N13</f>
        <v>ALUMNI</v>
      </c>
      <c r="F20" s="249"/>
      <c r="G20" s="250" t="s">
        <v>302</v>
      </c>
      <c r="H20" s="251" t="str">
        <f>N12</f>
        <v>SAN LUIS</v>
      </c>
      <c r="I20" s="249"/>
      <c r="J20" s="252">
        <v>1</v>
      </c>
      <c r="K20" s="253">
        <v>0.5277777777777778</v>
      </c>
    </row>
    <row r="21" spans="2:11" s="244" customFormat="1" ht="18" customHeight="1">
      <c r="B21" s="238" t="s">
        <v>14</v>
      </c>
      <c r="C21" s="249" t="s">
        <v>306</v>
      </c>
      <c r="D21" s="249" t="s">
        <v>297</v>
      </c>
      <c r="E21" s="251" t="str">
        <f>P13</f>
        <v>BANCO NACION</v>
      </c>
      <c r="F21" s="249"/>
      <c r="G21" s="249" t="s">
        <v>303</v>
      </c>
      <c r="H21" s="251" t="str">
        <f>P12</f>
        <v>HINDU</v>
      </c>
      <c r="I21" s="249"/>
      <c r="J21" s="252">
        <v>2</v>
      </c>
      <c r="K21" s="253">
        <v>0.5277777777777778</v>
      </c>
    </row>
    <row r="22" spans="2:11" s="244" customFormat="1" ht="18" customHeight="1">
      <c r="B22" s="238" t="s">
        <v>15</v>
      </c>
      <c r="C22" s="239" t="s">
        <v>309</v>
      </c>
      <c r="D22" s="239" t="s">
        <v>310</v>
      </c>
      <c r="E22" s="240" t="str">
        <f>R19</f>
        <v>ARSENAL ZARATE</v>
      </c>
      <c r="F22" s="241"/>
      <c r="G22" s="239" t="s">
        <v>304</v>
      </c>
      <c r="H22" s="240" t="str">
        <f>R18</f>
        <v>ALBATROS</v>
      </c>
      <c r="I22" s="241"/>
      <c r="J22" s="242">
        <v>1</v>
      </c>
      <c r="K22" s="243">
        <v>0.5416666666666666</v>
      </c>
    </row>
    <row r="23" spans="2:14" s="244" customFormat="1" ht="18" customHeight="1">
      <c r="B23" s="238" t="s">
        <v>16</v>
      </c>
      <c r="C23" s="239" t="s">
        <v>311</v>
      </c>
      <c r="D23" s="239" t="s">
        <v>308</v>
      </c>
      <c r="E23" s="240" t="str">
        <f>T19</f>
        <v>EL RETIRO</v>
      </c>
      <c r="F23" s="241"/>
      <c r="G23" s="239" t="s">
        <v>305</v>
      </c>
      <c r="H23" s="240" t="str">
        <f>T18</f>
        <v>ARECO</v>
      </c>
      <c r="I23" s="241"/>
      <c r="J23" s="242">
        <v>2</v>
      </c>
      <c r="K23" s="243">
        <v>0.5416666666666666</v>
      </c>
      <c r="N23" s="244" t="s">
        <v>0</v>
      </c>
    </row>
    <row r="24" spans="2:11" s="244" customFormat="1" ht="18" customHeight="1">
      <c r="B24" s="238" t="s">
        <v>17</v>
      </c>
      <c r="C24" s="249" t="s">
        <v>312</v>
      </c>
      <c r="D24" s="249" t="s">
        <v>307</v>
      </c>
      <c r="E24" s="251" t="str">
        <f>R13</f>
        <v>SAN ALBANO</v>
      </c>
      <c r="F24" s="249"/>
      <c r="G24" s="260" t="s">
        <v>304</v>
      </c>
      <c r="H24" s="259" t="str">
        <f>R12</f>
        <v>SAN MARTIN</v>
      </c>
      <c r="I24" s="249"/>
      <c r="J24" s="252">
        <v>1</v>
      </c>
      <c r="K24" s="253">
        <v>0.5555555555555556</v>
      </c>
    </row>
    <row r="25" spans="2:12" s="244" customFormat="1" ht="18" customHeight="1" thickBot="1">
      <c r="B25" s="263" t="s">
        <v>18</v>
      </c>
      <c r="C25" s="264" t="s">
        <v>313</v>
      </c>
      <c r="D25" s="264" t="s">
        <v>308</v>
      </c>
      <c r="E25" s="266" t="str">
        <f>T13</f>
        <v>NEWMAN</v>
      </c>
      <c r="F25" s="264"/>
      <c r="G25" s="265" t="s">
        <v>305</v>
      </c>
      <c r="H25" s="266" t="str">
        <f>T12</f>
        <v>CASI</v>
      </c>
      <c r="I25" s="264"/>
      <c r="J25" s="267">
        <v>2</v>
      </c>
      <c r="K25" s="268">
        <v>0.5555555555555556</v>
      </c>
      <c r="L25" s="244" t="s">
        <v>0</v>
      </c>
    </row>
    <row r="26" spans="2:11" s="244" customFormat="1" ht="18" customHeight="1">
      <c r="B26" s="271" t="s">
        <v>19</v>
      </c>
      <c r="C26" s="239" t="s">
        <v>289</v>
      </c>
      <c r="D26" s="239" t="s">
        <v>290</v>
      </c>
      <c r="E26" s="273" t="str">
        <f>N17</f>
        <v>CASA DE PADUA</v>
      </c>
      <c r="F26" s="272"/>
      <c r="G26" s="272" t="s">
        <v>302</v>
      </c>
      <c r="H26" s="273" t="str">
        <f>N18</f>
        <v>SAN MARCOS</v>
      </c>
      <c r="I26" s="281"/>
      <c r="J26" s="272">
        <v>1</v>
      </c>
      <c r="K26" s="276">
        <v>0.5694444444444444</v>
      </c>
    </row>
    <row r="27" spans="2:11" s="244" customFormat="1" ht="18" customHeight="1">
      <c r="B27" s="238" t="s">
        <v>20</v>
      </c>
      <c r="C27" s="239" t="s">
        <v>295</v>
      </c>
      <c r="D27" s="239" t="s">
        <v>296</v>
      </c>
      <c r="E27" s="240" t="str">
        <f>P17</f>
        <v>MERCEDES</v>
      </c>
      <c r="F27" s="239"/>
      <c r="G27" s="239" t="s">
        <v>303</v>
      </c>
      <c r="H27" s="240" t="str">
        <f>P18</f>
        <v>VARELA JR</v>
      </c>
      <c r="I27" s="282"/>
      <c r="J27" s="239">
        <v>2</v>
      </c>
      <c r="K27" s="243">
        <v>0.5694444444444444</v>
      </c>
    </row>
    <row r="28" spans="2:11" s="244" customFormat="1" ht="18" customHeight="1">
      <c r="B28" s="238" t="s">
        <v>21</v>
      </c>
      <c r="C28" s="249" t="s">
        <v>300</v>
      </c>
      <c r="D28" s="250" t="s">
        <v>290</v>
      </c>
      <c r="E28" s="251" t="str">
        <f>N11</f>
        <v>PUCARA</v>
      </c>
      <c r="F28" s="249"/>
      <c r="G28" s="249" t="s">
        <v>302</v>
      </c>
      <c r="H28" s="251" t="str">
        <f>N12</f>
        <v>SAN LUIS</v>
      </c>
      <c r="I28" s="283"/>
      <c r="J28" s="249">
        <v>1</v>
      </c>
      <c r="K28" s="253">
        <v>0.5833333333333334</v>
      </c>
    </row>
    <row r="29" spans="2:11" s="244" customFormat="1" ht="18" customHeight="1">
      <c r="B29" s="238" t="s">
        <v>22</v>
      </c>
      <c r="C29" s="249" t="s">
        <v>306</v>
      </c>
      <c r="D29" s="250" t="s">
        <v>296</v>
      </c>
      <c r="E29" s="251" t="str">
        <f>P11</f>
        <v>SITAS</v>
      </c>
      <c r="F29" s="239"/>
      <c r="G29" s="249" t="s">
        <v>303</v>
      </c>
      <c r="H29" s="251" t="str">
        <f>P12</f>
        <v>HINDU</v>
      </c>
      <c r="I29" s="282"/>
      <c r="J29" s="249">
        <v>2</v>
      </c>
      <c r="K29" s="253">
        <v>0.5833333333333334</v>
      </c>
    </row>
    <row r="30" spans="2:11" s="244" customFormat="1" ht="18" customHeight="1">
      <c r="B30" s="238" t="s">
        <v>23</v>
      </c>
      <c r="C30" s="239" t="s">
        <v>309</v>
      </c>
      <c r="D30" s="239" t="s">
        <v>298</v>
      </c>
      <c r="E30" s="240" t="str">
        <f>R17</f>
        <v>VIRREYES</v>
      </c>
      <c r="F30" s="239"/>
      <c r="G30" s="239" t="s">
        <v>304</v>
      </c>
      <c r="H30" s="240" t="str">
        <f>R18</f>
        <v>ALBATROS</v>
      </c>
      <c r="I30" s="282"/>
      <c r="J30" s="239">
        <v>1</v>
      </c>
      <c r="K30" s="243">
        <v>0.5972222222222222</v>
      </c>
    </row>
    <row r="31" spans="2:11" s="244" customFormat="1" ht="18" customHeight="1">
      <c r="B31" s="238" t="s">
        <v>24</v>
      </c>
      <c r="C31" s="239" t="s">
        <v>311</v>
      </c>
      <c r="D31" s="239" t="s">
        <v>299</v>
      </c>
      <c r="E31" s="240" t="str">
        <f>T17</f>
        <v>LANUS</v>
      </c>
      <c r="F31" s="239"/>
      <c r="G31" s="239" t="s">
        <v>305</v>
      </c>
      <c r="H31" s="240" t="str">
        <f>T18</f>
        <v>ARECO</v>
      </c>
      <c r="I31" s="282"/>
      <c r="J31" s="239">
        <v>2</v>
      </c>
      <c r="K31" s="243">
        <v>0.5972222222222222</v>
      </c>
    </row>
    <row r="32" spans="2:11" s="244" customFormat="1" ht="18" customHeight="1">
      <c r="B32" s="238" t="s">
        <v>25</v>
      </c>
      <c r="C32" s="249" t="s">
        <v>312</v>
      </c>
      <c r="D32" s="250" t="s">
        <v>298</v>
      </c>
      <c r="E32" s="251" t="str">
        <f>R11</f>
        <v>LICEO NAVAL</v>
      </c>
      <c r="F32" s="239"/>
      <c r="G32" s="249" t="s">
        <v>304</v>
      </c>
      <c r="H32" s="259" t="str">
        <f>R12</f>
        <v>SAN MARTIN</v>
      </c>
      <c r="I32" s="282"/>
      <c r="J32" s="249">
        <v>1</v>
      </c>
      <c r="K32" s="253">
        <v>0.611111111111111</v>
      </c>
    </row>
    <row r="33" spans="2:11" s="244" customFormat="1" ht="18" customHeight="1" thickBot="1">
      <c r="B33" s="263" t="s">
        <v>26</v>
      </c>
      <c r="C33" s="264" t="s">
        <v>313</v>
      </c>
      <c r="D33" s="265" t="s">
        <v>299</v>
      </c>
      <c r="E33" s="266" t="str">
        <f>T11</f>
        <v>SIC</v>
      </c>
      <c r="F33" s="284"/>
      <c r="G33" s="264" t="s">
        <v>305</v>
      </c>
      <c r="H33" s="266" t="str">
        <f>T12</f>
        <v>CASI</v>
      </c>
      <c r="I33" s="285"/>
      <c r="J33" s="264">
        <v>2</v>
      </c>
      <c r="K33" s="268">
        <v>0.611111111111111</v>
      </c>
    </row>
    <row r="34" spans="2:11" s="244" customFormat="1" ht="18" customHeight="1" thickBot="1">
      <c r="B34" s="670" t="s">
        <v>317</v>
      </c>
      <c r="C34" s="671"/>
      <c r="D34" s="671"/>
      <c r="E34" s="671"/>
      <c r="F34" s="671"/>
      <c r="G34" s="671"/>
      <c r="H34" s="671"/>
      <c r="I34" s="671"/>
      <c r="J34" s="671"/>
      <c r="K34" s="672"/>
    </row>
    <row r="35" spans="2:11" s="244" customFormat="1" ht="18" customHeight="1">
      <c r="B35" s="323" t="s">
        <v>27</v>
      </c>
      <c r="C35" s="324" t="s">
        <v>58</v>
      </c>
      <c r="D35" s="324" t="s">
        <v>318</v>
      </c>
      <c r="E35" s="325"/>
      <c r="F35" s="275"/>
      <c r="G35" s="324" t="s">
        <v>319</v>
      </c>
      <c r="H35" s="325"/>
      <c r="I35" s="275"/>
      <c r="J35" s="326">
        <v>3</v>
      </c>
      <c r="K35" s="327">
        <v>0.6527777777777778</v>
      </c>
    </row>
    <row r="36" spans="2:11" s="244" customFormat="1" ht="18" customHeight="1">
      <c r="B36" s="286" t="s">
        <v>28</v>
      </c>
      <c r="C36" s="287" t="s">
        <v>58</v>
      </c>
      <c r="D36" s="287" t="s">
        <v>320</v>
      </c>
      <c r="E36" s="288"/>
      <c r="F36" s="242"/>
      <c r="G36" s="287" t="s">
        <v>321</v>
      </c>
      <c r="H36" s="288"/>
      <c r="I36" s="242"/>
      <c r="J36" s="289">
        <v>4</v>
      </c>
      <c r="K36" s="290">
        <v>0.6527777777777778</v>
      </c>
    </row>
    <row r="37" spans="2:11" s="244" customFormat="1" ht="18" customHeight="1">
      <c r="B37" s="286" t="s">
        <v>29</v>
      </c>
      <c r="C37" s="289" t="s">
        <v>333</v>
      </c>
      <c r="D37" s="289" t="s">
        <v>336</v>
      </c>
      <c r="E37" s="291"/>
      <c r="F37" s="242"/>
      <c r="G37" s="289" t="s">
        <v>337</v>
      </c>
      <c r="H37" s="291"/>
      <c r="I37" s="242"/>
      <c r="J37" s="289">
        <v>1</v>
      </c>
      <c r="K37" s="292">
        <v>0.6527777777777778</v>
      </c>
    </row>
    <row r="38" spans="2:11" s="244" customFormat="1" ht="18" customHeight="1">
      <c r="B38" s="286" t="s">
        <v>30</v>
      </c>
      <c r="C38" s="289" t="s">
        <v>333</v>
      </c>
      <c r="D38" s="289" t="s">
        <v>341</v>
      </c>
      <c r="E38" s="291"/>
      <c r="F38" s="242"/>
      <c r="G38" s="289" t="s">
        <v>338</v>
      </c>
      <c r="H38" s="291"/>
      <c r="I38" s="242"/>
      <c r="J38" s="289">
        <v>2</v>
      </c>
      <c r="K38" s="292">
        <v>0.6527777777777778</v>
      </c>
    </row>
    <row r="39" spans="2:11" s="244" customFormat="1" ht="18" customHeight="1">
      <c r="B39" s="286" t="s">
        <v>31</v>
      </c>
      <c r="C39" s="289" t="s">
        <v>334</v>
      </c>
      <c r="D39" s="314" t="s">
        <v>342</v>
      </c>
      <c r="E39" s="288"/>
      <c r="F39" s="242"/>
      <c r="G39" s="314" t="s">
        <v>339</v>
      </c>
      <c r="H39" s="288"/>
      <c r="I39" s="242"/>
      <c r="J39" s="289">
        <v>1</v>
      </c>
      <c r="K39" s="308">
        <v>0.6666666666666666</v>
      </c>
    </row>
    <row r="40" spans="2:11" s="244" customFormat="1" ht="18" customHeight="1">
      <c r="B40" s="286" t="s">
        <v>32</v>
      </c>
      <c r="C40" s="289" t="s">
        <v>334</v>
      </c>
      <c r="D40" s="314" t="s">
        <v>343</v>
      </c>
      <c r="E40" s="288"/>
      <c r="F40" s="242"/>
      <c r="G40" s="314" t="s">
        <v>340</v>
      </c>
      <c r="H40" s="288"/>
      <c r="I40" s="242"/>
      <c r="J40" s="289">
        <v>2</v>
      </c>
      <c r="K40" s="308">
        <v>0.6666666666666666</v>
      </c>
    </row>
    <row r="41" spans="2:11" s="244" customFormat="1" ht="18" customHeight="1">
      <c r="B41" s="286" t="s">
        <v>33</v>
      </c>
      <c r="C41" s="289" t="s">
        <v>335</v>
      </c>
      <c r="D41" s="289" t="s">
        <v>318</v>
      </c>
      <c r="E41" s="291"/>
      <c r="F41" s="242"/>
      <c r="G41" s="289" t="s">
        <v>319</v>
      </c>
      <c r="H41" s="291"/>
      <c r="I41" s="242"/>
      <c r="J41" s="289">
        <v>1</v>
      </c>
      <c r="K41" s="292">
        <v>0.6805555555555555</v>
      </c>
    </row>
    <row r="42" spans="2:11" s="244" customFormat="1" ht="18" customHeight="1" thickBot="1">
      <c r="B42" s="315" t="s">
        <v>34</v>
      </c>
      <c r="C42" s="316" t="s">
        <v>335</v>
      </c>
      <c r="D42" s="316" t="s">
        <v>320</v>
      </c>
      <c r="E42" s="317"/>
      <c r="F42" s="311"/>
      <c r="G42" s="316" t="s">
        <v>321</v>
      </c>
      <c r="H42" s="317"/>
      <c r="I42" s="311"/>
      <c r="J42" s="316">
        <v>1</v>
      </c>
      <c r="K42" s="318">
        <v>0.6944444444444445</v>
      </c>
    </row>
    <row r="43" spans="2:11" s="244" customFormat="1" ht="18" customHeight="1" thickBot="1">
      <c r="B43" s="670" t="s">
        <v>322</v>
      </c>
      <c r="C43" s="671"/>
      <c r="D43" s="671"/>
      <c r="E43" s="671"/>
      <c r="F43" s="671"/>
      <c r="G43" s="671"/>
      <c r="H43" s="671"/>
      <c r="I43" s="671"/>
      <c r="J43" s="671"/>
      <c r="K43" s="672"/>
    </row>
    <row r="44" spans="2:11" s="244" customFormat="1" ht="18" customHeight="1">
      <c r="B44" s="319" t="s">
        <v>35</v>
      </c>
      <c r="C44" s="320" t="s">
        <v>58</v>
      </c>
      <c r="D44" s="320" t="s">
        <v>323</v>
      </c>
      <c r="E44" s="321"/>
      <c r="F44" s="275"/>
      <c r="G44" s="320" t="s">
        <v>324</v>
      </c>
      <c r="H44" s="321"/>
      <c r="I44" s="275"/>
      <c r="J44" s="322">
        <v>2</v>
      </c>
      <c r="K44" s="276">
        <v>0.7083333333333334</v>
      </c>
    </row>
    <row r="45" spans="2:11" s="244" customFormat="1" ht="18" customHeight="1">
      <c r="B45" s="309" t="s">
        <v>36</v>
      </c>
      <c r="C45" s="313" t="s">
        <v>333</v>
      </c>
      <c r="D45" s="313" t="s">
        <v>325</v>
      </c>
      <c r="E45" s="310"/>
      <c r="F45" s="311"/>
      <c r="G45" s="313" t="s">
        <v>326</v>
      </c>
      <c r="H45" s="310"/>
      <c r="I45" s="311"/>
      <c r="J45" s="261">
        <v>1</v>
      </c>
      <c r="K45" s="312">
        <v>0.7083333333333334</v>
      </c>
    </row>
    <row r="46" spans="2:11" s="244" customFormat="1" ht="18" customHeight="1">
      <c r="B46" s="309" t="s">
        <v>37</v>
      </c>
      <c r="C46" s="313" t="s">
        <v>334</v>
      </c>
      <c r="D46" s="313" t="s">
        <v>344</v>
      </c>
      <c r="E46" s="310"/>
      <c r="F46" s="311"/>
      <c r="G46" s="313" t="s">
        <v>345</v>
      </c>
      <c r="H46" s="310"/>
      <c r="I46" s="311"/>
      <c r="J46" s="261">
        <v>1</v>
      </c>
      <c r="K46" s="312">
        <v>0.7361111111111112</v>
      </c>
    </row>
    <row r="47" spans="2:11" s="244" customFormat="1" ht="18" customHeight="1" thickBot="1">
      <c r="B47" s="293" t="s">
        <v>38</v>
      </c>
      <c r="C47" s="267" t="s">
        <v>335</v>
      </c>
      <c r="D47" s="267" t="s">
        <v>346</v>
      </c>
      <c r="E47" s="294"/>
      <c r="F47" s="295"/>
      <c r="G47" s="267" t="s">
        <v>347</v>
      </c>
      <c r="H47" s="294"/>
      <c r="I47" s="295"/>
      <c r="J47" s="267">
        <v>1</v>
      </c>
      <c r="K47" s="268">
        <v>0.75</v>
      </c>
    </row>
    <row r="49" spans="2:7" ht="18.75" customHeight="1">
      <c r="B49" s="673"/>
      <c r="C49" s="673"/>
      <c r="D49" s="673"/>
      <c r="E49" s="673"/>
      <c r="F49" s="673"/>
      <c r="G49" s="296"/>
    </row>
    <row r="50" spans="2:7" ht="12.75" customHeight="1">
      <c r="B50" s="673"/>
      <c r="C50" s="673"/>
      <c r="D50" s="673"/>
      <c r="E50" s="673"/>
      <c r="F50" s="673"/>
      <c r="G50" s="296"/>
    </row>
    <row r="51" spans="2:7" ht="12.75" customHeight="1">
      <c r="B51" s="673"/>
      <c r="C51" s="673"/>
      <c r="D51" s="673"/>
      <c r="E51" s="673"/>
      <c r="F51" s="673"/>
      <c r="G51" s="296"/>
    </row>
    <row r="52" spans="2:7" ht="60">
      <c r="B52" s="673"/>
      <c r="C52" s="673"/>
      <c r="D52" s="673"/>
      <c r="E52" s="673"/>
      <c r="F52" s="673"/>
      <c r="G52" s="296"/>
    </row>
    <row r="53" spans="2:7" ht="60">
      <c r="B53" s="673"/>
      <c r="C53" s="673"/>
      <c r="D53" s="673"/>
      <c r="E53" s="673"/>
      <c r="F53" s="673"/>
      <c r="G53" s="296"/>
    </row>
  </sheetData>
  <sheetProtection/>
  <mergeCells count="5">
    <mergeCell ref="B34:K34"/>
    <mergeCell ref="B43:K43"/>
    <mergeCell ref="B49:F53"/>
    <mergeCell ref="M9:T9"/>
    <mergeCell ref="M15:T15"/>
  </mergeCells>
  <printOptions horizontalCentered="1"/>
  <pageMargins left="0.15748031496062992" right="0.15748031496062992" top="0.2362204724409449" bottom="0.1968503937007874" header="0" footer="0"/>
  <pageSetup fitToHeight="1" fitToWidth="1" horizontalDpi="1200" verticalDpi="12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4:R117"/>
  <sheetViews>
    <sheetView showGridLines="0" zoomScale="90" zoomScaleNormal="90" zoomScalePageLayoutView="0" workbookViewId="0" topLeftCell="A56">
      <selection activeCell="G61" sqref="G61"/>
    </sheetView>
  </sheetViews>
  <sheetFormatPr defaultColWidth="11.421875" defaultRowHeight="12.75"/>
  <cols>
    <col min="1" max="1" width="2.7109375" style="0" customWidth="1"/>
    <col min="2" max="2" width="10.7109375" style="0" customWidth="1"/>
    <col min="3" max="3" width="12.28125" style="0" customWidth="1"/>
    <col min="4" max="8" width="10.7109375" style="0" customWidth="1"/>
    <col min="9" max="9" width="13.00390625" style="0" customWidth="1"/>
    <col min="10" max="15" width="10.7109375" style="0" customWidth="1"/>
  </cols>
  <sheetData>
    <row r="4" spans="3:13" ht="20.25">
      <c r="C4" s="687" t="s">
        <v>331</v>
      </c>
      <c r="D4" s="687"/>
      <c r="E4" s="687"/>
      <c r="F4" s="687"/>
      <c r="G4" s="687"/>
      <c r="H4" s="687"/>
      <c r="I4" s="687"/>
      <c r="J4" s="687"/>
      <c r="K4" s="687"/>
      <c r="L4" s="687"/>
      <c r="M4" s="687"/>
    </row>
    <row r="6" spans="2:12" ht="20.25">
      <c r="B6" s="297" t="s">
        <v>0</v>
      </c>
      <c r="C6" s="297"/>
      <c r="D6" s="688" t="s">
        <v>332</v>
      </c>
      <c r="E6" s="689"/>
      <c r="F6" s="689"/>
      <c r="G6" s="689"/>
      <c r="H6" s="689"/>
      <c r="I6" s="689"/>
      <c r="J6" s="689"/>
      <c r="K6" s="690"/>
      <c r="L6" s="297"/>
    </row>
    <row r="7" s="146" customFormat="1" ht="13.5" thickBot="1"/>
    <row r="8" spans="2:18" s="164" customFormat="1" ht="15.75" thickBot="1">
      <c r="B8" s="634" t="s">
        <v>57</v>
      </c>
      <c r="C8" s="635"/>
      <c r="E8" s="612" t="s">
        <v>242</v>
      </c>
      <c r="F8" s="613"/>
      <c r="G8" s="165" t="s">
        <v>255</v>
      </c>
      <c r="H8" s="612" t="s">
        <v>242</v>
      </c>
      <c r="I8" s="613"/>
      <c r="J8" s="165" t="s">
        <v>255</v>
      </c>
      <c r="N8" s="146"/>
      <c r="O8" s="146"/>
      <c r="P8" s="146"/>
      <c r="Q8" s="146"/>
      <c r="R8" s="146"/>
    </row>
    <row r="9" spans="2:18" s="164" customFormat="1" ht="15.75" thickBot="1">
      <c r="B9" s="628" t="s">
        <v>327</v>
      </c>
      <c r="C9" s="629"/>
      <c r="E9" s="630" t="str">
        <f>'Fixture Finales'!E12</f>
        <v>PUCARA</v>
      </c>
      <c r="F9" s="631"/>
      <c r="G9" s="298">
        <f>'Fixture Finales'!F12</f>
        <v>0</v>
      </c>
      <c r="H9" s="630" t="str">
        <f>'Fixture Finales'!H12</f>
        <v>ALUMNI</v>
      </c>
      <c r="I9" s="631"/>
      <c r="J9" s="298">
        <f>'Fixture Finales'!I12</f>
        <v>0</v>
      </c>
      <c r="N9" s="146"/>
      <c r="O9" s="146"/>
      <c r="P9" s="146"/>
      <c r="Q9" s="146"/>
      <c r="R9" s="146"/>
    </row>
    <row r="10" spans="2:18" s="164" customFormat="1" ht="15">
      <c r="B10" s="632" t="str">
        <f>'Fixture Finales'!N11</f>
        <v>PUCARA</v>
      </c>
      <c r="C10" s="633"/>
      <c r="D10" s="166"/>
      <c r="E10" s="622" t="str">
        <f>'Fixture Finales'!E20</f>
        <v>ALUMNI</v>
      </c>
      <c r="F10" s="623"/>
      <c r="G10" s="299">
        <f>'Fixture Finales'!F20</f>
        <v>0</v>
      </c>
      <c r="H10" s="622" t="str">
        <f>'Fixture Finales'!H20</f>
        <v>SAN LUIS</v>
      </c>
      <c r="I10" s="623"/>
      <c r="J10" s="300">
        <f>'Fixture Finales'!I20</f>
        <v>0</v>
      </c>
      <c r="N10" s="146"/>
      <c r="O10" s="146"/>
      <c r="P10" s="146"/>
      <c r="Q10" s="146"/>
      <c r="R10" s="146"/>
    </row>
    <row r="11" spans="2:18" s="164" customFormat="1" ht="15.75" thickBot="1">
      <c r="B11" s="626" t="str">
        <f>'Fixture Finales'!N12</f>
        <v>SAN LUIS</v>
      </c>
      <c r="C11" s="627"/>
      <c r="D11" s="166"/>
      <c r="E11" s="624" t="str">
        <f>'Fixture Finales'!E28</f>
        <v>PUCARA</v>
      </c>
      <c r="F11" s="625"/>
      <c r="G11" s="301">
        <f>'Fixture Finales'!F28</f>
        <v>0</v>
      </c>
      <c r="H11" s="624" t="str">
        <f>'Fixture Finales'!H28</f>
        <v>SAN LUIS</v>
      </c>
      <c r="I11" s="625"/>
      <c r="J11" s="302">
        <f>'Fixture Finales'!I28</f>
        <v>0</v>
      </c>
      <c r="N11" s="146"/>
      <c r="O11" s="146"/>
      <c r="P11" s="146"/>
      <c r="Q11" s="146"/>
      <c r="R11" s="146"/>
    </row>
    <row r="12" spans="2:11" s="164" customFormat="1" ht="15.75" thickBot="1">
      <c r="B12" s="620" t="str">
        <f>'Fixture Finales'!N13</f>
        <v>ALUMNI</v>
      </c>
      <c r="C12" s="621"/>
      <c r="D12"/>
      <c r="E12"/>
      <c r="F12"/>
      <c r="G12"/>
      <c r="H12"/>
      <c r="I12"/>
      <c r="J12"/>
      <c r="K12"/>
    </row>
    <row r="13" s="164" customFormat="1" ht="15" thickBot="1"/>
    <row r="14" spans="2:13" s="164" customFormat="1" ht="15.75" thickBot="1">
      <c r="B14"/>
      <c r="C14"/>
      <c r="D14" s="601" t="str">
        <f>B15</f>
        <v>PUCARA</v>
      </c>
      <c r="E14" s="582"/>
      <c r="F14" s="582" t="str">
        <f>B16</f>
        <v>SAN LUIS</v>
      </c>
      <c r="G14" s="582"/>
      <c r="H14" s="582" t="str">
        <f>B17</f>
        <v>ALUMNI</v>
      </c>
      <c r="I14" s="582"/>
      <c r="J14" s="168" t="s">
        <v>257</v>
      </c>
      <c r="K14" s="168" t="s">
        <v>258</v>
      </c>
      <c r="L14" s="168" t="s">
        <v>259</v>
      </c>
      <c r="M14" s="169" t="s">
        <v>260</v>
      </c>
    </row>
    <row r="15" spans="2:13" s="164" customFormat="1" ht="15">
      <c r="B15" s="614" t="str">
        <f>B10</f>
        <v>PUCARA</v>
      </c>
      <c r="C15" s="615"/>
      <c r="D15" s="170"/>
      <c r="E15" s="171"/>
      <c r="F15" s="173">
        <f>G11</f>
        <v>0</v>
      </c>
      <c r="G15" s="173">
        <f>J11</f>
        <v>0</v>
      </c>
      <c r="H15" s="173">
        <f>G9</f>
        <v>0</v>
      </c>
      <c r="I15" s="173">
        <f>J9</f>
        <v>0</v>
      </c>
      <c r="J15" s="173">
        <f>SUM(F15,H15)</f>
        <v>0</v>
      </c>
      <c r="K15" s="173">
        <f>SUM(G15,I15)</f>
        <v>0</v>
      </c>
      <c r="L15" s="173">
        <f>SUM(J15-K15)</f>
        <v>0</v>
      </c>
      <c r="M15" s="174">
        <f>IF(G9&gt;J9,2,0)+IF(G9=J9,1,0)+IF(G11&gt;J11,2,0)+IF(G11=J11,1,0)</f>
        <v>2</v>
      </c>
    </row>
    <row r="16" spans="2:13" s="164" customFormat="1" ht="15">
      <c r="B16" s="616" t="str">
        <f>B11</f>
        <v>SAN LUIS</v>
      </c>
      <c r="C16" s="617"/>
      <c r="D16" s="175">
        <f>J11</f>
        <v>0</v>
      </c>
      <c r="E16" s="172">
        <f>G11</f>
        <v>0</v>
      </c>
      <c r="F16" s="176"/>
      <c r="G16" s="176"/>
      <c r="H16" s="172">
        <f>J10</f>
        <v>0</v>
      </c>
      <c r="I16" s="172">
        <f>G10</f>
        <v>0</v>
      </c>
      <c r="J16" s="172">
        <f>SUM(D16,H16)</f>
        <v>0</v>
      </c>
      <c r="K16" s="172">
        <f>SUM(E16,I16)</f>
        <v>0</v>
      </c>
      <c r="L16" s="172">
        <f>SUM(J16-K16)</f>
        <v>0</v>
      </c>
      <c r="M16" s="177">
        <f>IF(J10&gt;G10,2,0)+IF(J10=G10,1,0)+IF(J11&gt;G11,2,0)+IF(J11=G11,1,0)</f>
        <v>2</v>
      </c>
    </row>
    <row r="17" spans="2:13" s="164" customFormat="1" ht="15.75" thickBot="1">
      <c r="B17" s="618" t="str">
        <f>B12</f>
        <v>ALUMNI</v>
      </c>
      <c r="C17" s="619"/>
      <c r="D17" s="179">
        <f>J9</f>
        <v>0</v>
      </c>
      <c r="E17" s="180">
        <f>G9</f>
        <v>0</v>
      </c>
      <c r="F17" s="180">
        <f>G10</f>
        <v>0</v>
      </c>
      <c r="G17" s="180">
        <f>J10</f>
        <v>0</v>
      </c>
      <c r="H17" s="181"/>
      <c r="I17" s="181"/>
      <c r="J17" s="180">
        <f>SUM(D17,F17)</f>
        <v>0</v>
      </c>
      <c r="K17" s="180">
        <f>SUM(E17,G17)</f>
        <v>0</v>
      </c>
      <c r="L17" s="180">
        <f>SUM(J17-K17)</f>
        <v>0</v>
      </c>
      <c r="M17" s="182">
        <f>IF(J9&gt;G9,2,0)+IF(J9=G9,1,0)+IF(G10&gt;J10,2,0)+IF(G10=J10,1,0)</f>
        <v>2</v>
      </c>
    </row>
    <row r="18" spans="2:15" s="164" customFormat="1" ht="14.25"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s="164" customFormat="1" ht="14.25">
      <c r="A19" s="183"/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</row>
    <row r="20" s="146" customFormat="1" ht="13.5" thickBot="1"/>
    <row r="21" spans="2:18" s="164" customFormat="1" ht="15.75" thickBot="1">
      <c r="B21" s="634" t="s">
        <v>57</v>
      </c>
      <c r="C21" s="635"/>
      <c r="E21" s="612" t="s">
        <v>242</v>
      </c>
      <c r="F21" s="613"/>
      <c r="G21" s="165" t="s">
        <v>255</v>
      </c>
      <c r="H21" s="612" t="s">
        <v>242</v>
      </c>
      <c r="I21" s="613"/>
      <c r="J21" s="165" t="s">
        <v>255</v>
      </c>
      <c r="N21" s="146"/>
      <c r="O21" s="146"/>
      <c r="P21" s="146"/>
      <c r="Q21" s="146"/>
      <c r="R21" s="146"/>
    </row>
    <row r="22" spans="2:18" s="164" customFormat="1" ht="15.75" thickBot="1">
      <c r="B22" s="628" t="s">
        <v>328</v>
      </c>
      <c r="C22" s="629"/>
      <c r="E22" s="630" t="str">
        <f>'Fixture Finales'!E13</f>
        <v>SITAS</v>
      </c>
      <c r="F22" s="631"/>
      <c r="G22" s="298">
        <f>'Fixture Finales'!F13</f>
        <v>0</v>
      </c>
      <c r="H22" s="630" t="str">
        <f>'Fixture Finales'!H13</f>
        <v>BANCO NACION</v>
      </c>
      <c r="I22" s="631"/>
      <c r="J22" s="298">
        <f>'Fixture Finales'!I13</f>
        <v>0</v>
      </c>
      <c r="N22" s="146"/>
      <c r="O22" s="146"/>
      <c r="P22" s="146"/>
      <c r="Q22" s="146"/>
      <c r="R22" s="146"/>
    </row>
    <row r="23" spans="2:18" s="164" customFormat="1" ht="15">
      <c r="B23" s="632" t="str">
        <f>'Fixture Finales'!P11</f>
        <v>SITAS</v>
      </c>
      <c r="C23" s="633"/>
      <c r="D23" s="166"/>
      <c r="E23" s="622" t="str">
        <f>'Fixture Finales'!E21</f>
        <v>BANCO NACION</v>
      </c>
      <c r="F23" s="623"/>
      <c r="G23" s="299">
        <f>'Fixture Finales'!F21</f>
        <v>0</v>
      </c>
      <c r="H23" s="622" t="str">
        <f>'Fixture Finales'!H21</f>
        <v>HINDU</v>
      </c>
      <c r="I23" s="623"/>
      <c r="J23" s="300">
        <f>'Fixture Finales'!I21</f>
        <v>0</v>
      </c>
      <c r="N23" s="146"/>
      <c r="O23" s="146"/>
      <c r="P23" s="146"/>
      <c r="Q23" s="146"/>
      <c r="R23" s="146"/>
    </row>
    <row r="24" spans="2:18" s="164" customFormat="1" ht="15.75" thickBot="1">
      <c r="B24" s="626" t="str">
        <f>'Fixture Finales'!P12</f>
        <v>HINDU</v>
      </c>
      <c r="C24" s="627"/>
      <c r="D24" s="166"/>
      <c r="E24" s="624" t="str">
        <f>'Fixture Finales'!E29</f>
        <v>SITAS</v>
      </c>
      <c r="F24" s="625"/>
      <c r="G24" s="301">
        <f>'Fixture Finales'!F29</f>
        <v>0</v>
      </c>
      <c r="H24" s="624" t="str">
        <f>'Fixture Finales'!H29</f>
        <v>HINDU</v>
      </c>
      <c r="I24" s="625"/>
      <c r="J24" s="302">
        <f>'Fixture Finales'!I29</f>
        <v>0</v>
      </c>
      <c r="N24" s="146"/>
      <c r="O24" s="146"/>
      <c r="P24" s="146"/>
      <c r="Q24" s="146"/>
      <c r="R24" s="146"/>
    </row>
    <row r="25" spans="2:11" s="164" customFormat="1" ht="15.75" thickBot="1">
      <c r="B25" s="620" t="str">
        <f>'Fixture Finales'!P13</f>
        <v>BANCO NACION</v>
      </c>
      <c r="C25" s="621"/>
      <c r="D25"/>
      <c r="E25"/>
      <c r="F25"/>
      <c r="G25"/>
      <c r="H25"/>
      <c r="I25"/>
      <c r="J25"/>
      <c r="K25"/>
    </row>
    <row r="26" s="164" customFormat="1" ht="15" thickBot="1"/>
    <row r="27" spans="2:13" s="164" customFormat="1" ht="15.75" thickBot="1">
      <c r="B27"/>
      <c r="C27"/>
      <c r="D27" s="601" t="str">
        <f>B28</f>
        <v>SITAS</v>
      </c>
      <c r="E27" s="582"/>
      <c r="F27" s="582" t="str">
        <f>B29</f>
        <v>HINDU</v>
      </c>
      <c r="G27" s="582"/>
      <c r="H27" s="582" t="str">
        <f>B30</f>
        <v>BANCO NACION</v>
      </c>
      <c r="I27" s="582"/>
      <c r="J27" s="168" t="s">
        <v>257</v>
      </c>
      <c r="K27" s="168" t="s">
        <v>258</v>
      </c>
      <c r="L27" s="168" t="s">
        <v>259</v>
      </c>
      <c r="M27" s="169" t="s">
        <v>260</v>
      </c>
    </row>
    <row r="28" spans="2:13" s="164" customFormat="1" ht="15">
      <c r="B28" s="614" t="str">
        <f>B23</f>
        <v>SITAS</v>
      </c>
      <c r="C28" s="615"/>
      <c r="D28" s="170"/>
      <c r="E28" s="171"/>
      <c r="F28" s="173">
        <f>G24</f>
        <v>0</v>
      </c>
      <c r="G28" s="173">
        <f>J24</f>
        <v>0</v>
      </c>
      <c r="H28" s="173">
        <f>G22</f>
        <v>0</v>
      </c>
      <c r="I28" s="173">
        <f>J22</f>
        <v>0</v>
      </c>
      <c r="J28" s="173">
        <f>SUM(F28,H28)</f>
        <v>0</v>
      </c>
      <c r="K28" s="173">
        <f>SUM(G28,I28)</f>
        <v>0</v>
      </c>
      <c r="L28" s="173">
        <f>SUM(J28-K28)</f>
        <v>0</v>
      </c>
      <c r="M28" s="174">
        <f>IF(G22&gt;J22,2,0)+IF(G22=J22,1,0)+IF(G24&gt;J24,2,0)+IF(G24=J24,1,0)</f>
        <v>2</v>
      </c>
    </row>
    <row r="29" spans="2:13" s="164" customFormat="1" ht="15">
      <c r="B29" s="616" t="str">
        <f>B24</f>
        <v>HINDU</v>
      </c>
      <c r="C29" s="617"/>
      <c r="D29" s="175">
        <f>J24</f>
        <v>0</v>
      </c>
      <c r="E29" s="172">
        <f>G24</f>
        <v>0</v>
      </c>
      <c r="F29" s="176"/>
      <c r="G29" s="176"/>
      <c r="H29" s="172">
        <f>J23</f>
        <v>0</v>
      </c>
      <c r="I29" s="172">
        <f>G23</f>
        <v>0</v>
      </c>
      <c r="J29" s="172">
        <f>SUM(D29,H29)</f>
        <v>0</v>
      </c>
      <c r="K29" s="172">
        <f>SUM(E29,I29)</f>
        <v>0</v>
      </c>
      <c r="L29" s="172">
        <f>SUM(J29-K29)</f>
        <v>0</v>
      </c>
      <c r="M29" s="177">
        <f>IF(J23&gt;G23,2,0)+IF(J23=G23,1,0)+IF(J24&gt;G24,2,0)+IF(J24=G24,1,0)</f>
        <v>2</v>
      </c>
    </row>
    <row r="30" spans="2:13" s="164" customFormat="1" ht="15.75" thickBot="1">
      <c r="B30" s="618" t="str">
        <f>B25</f>
        <v>BANCO NACION</v>
      </c>
      <c r="C30" s="619"/>
      <c r="D30" s="179">
        <f>J22</f>
        <v>0</v>
      </c>
      <c r="E30" s="180">
        <f>G22</f>
        <v>0</v>
      </c>
      <c r="F30" s="180">
        <f>G23</f>
        <v>0</v>
      </c>
      <c r="G30" s="180">
        <f>J23</f>
        <v>0</v>
      </c>
      <c r="H30" s="181"/>
      <c r="I30" s="181"/>
      <c r="J30" s="180">
        <f>SUM(D30,F30)</f>
        <v>0</v>
      </c>
      <c r="K30" s="180">
        <f>SUM(E30,G30)</f>
        <v>0</v>
      </c>
      <c r="L30" s="180">
        <f>SUM(J30-K30)</f>
        <v>0</v>
      </c>
      <c r="M30" s="182">
        <f>IF(J22&gt;G22,2,0)+IF(J22=G22,1,0)+IF(G23&gt;J23,2,0)+IF(G23=J23,1,0)</f>
        <v>2</v>
      </c>
    </row>
    <row r="31" spans="2:15" s="164" customFormat="1" ht="14.25"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164" customFormat="1" ht="14.25">
      <c r="A32" s="18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</row>
    <row r="33" s="146" customFormat="1" ht="13.5" thickBot="1"/>
    <row r="34" spans="2:18" s="164" customFormat="1" ht="15.75" thickBot="1">
      <c r="B34" s="634" t="s">
        <v>57</v>
      </c>
      <c r="C34" s="635"/>
      <c r="E34" s="612" t="s">
        <v>242</v>
      </c>
      <c r="F34" s="613"/>
      <c r="G34" s="165" t="s">
        <v>255</v>
      </c>
      <c r="H34" s="612" t="s">
        <v>242</v>
      </c>
      <c r="I34" s="613"/>
      <c r="J34" s="165" t="s">
        <v>255</v>
      </c>
      <c r="N34" s="146"/>
      <c r="O34" s="146"/>
      <c r="P34" s="146"/>
      <c r="Q34" s="146"/>
      <c r="R34" s="146"/>
    </row>
    <row r="35" spans="2:18" s="164" customFormat="1" ht="15.75" thickBot="1">
      <c r="B35" s="628" t="s">
        <v>329</v>
      </c>
      <c r="C35" s="629"/>
      <c r="E35" s="630" t="str">
        <f>'Fixture Finales'!E16</f>
        <v>LICEO NAVAL</v>
      </c>
      <c r="F35" s="631"/>
      <c r="G35" s="298">
        <f>'Fixture Finales'!F16</f>
        <v>0</v>
      </c>
      <c r="H35" s="630" t="str">
        <f>'Fixture Finales'!H16</f>
        <v>SAN ALBANO</v>
      </c>
      <c r="I35" s="631"/>
      <c r="J35" s="298">
        <f>'Fixture Finales'!I16</f>
        <v>0</v>
      </c>
      <c r="N35" s="146"/>
      <c r="O35" s="146"/>
      <c r="P35" s="146"/>
      <c r="Q35" s="146"/>
      <c r="R35" s="146"/>
    </row>
    <row r="36" spans="2:18" s="164" customFormat="1" ht="15">
      <c r="B36" s="632" t="str">
        <f>'Fixture Finales'!R11</f>
        <v>LICEO NAVAL</v>
      </c>
      <c r="C36" s="633"/>
      <c r="D36" s="166"/>
      <c r="E36" s="622" t="str">
        <f>'Fixture Finales'!E24</f>
        <v>SAN ALBANO</v>
      </c>
      <c r="F36" s="623"/>
      <c r="G36" s="299">
        <f>'Fixture Finales'!F24</f>
        <v>0</v>
      </c>
      <c r="H36" s="622" t="str">
        <f>'Fixture Finales'!H24</f>
        <v>SAN MARTIN</v>
      </c>
      <c r="I36" s="623"/>
      <c r="J36" s="300">
        <f>'Fixture Finales'!I24</f>
        <v>0</v>
      </c>
      <c r="N36" s="146"/>
      <c r="O36" s="146"/>
      <c r="P36" s="146"/>
      <c r="Q36" s="146"/>
      <c r="R36" s="146"/>
    </row>
    <row r="37" spans="2:18" s="164" customFormat="1" ht="15.75" thickBot="1">
      <c r="B37" s="626" t="str">
        <f>'Fixture Finales'!R12</f>
        <v>SAN MARTIN</v>
      </c>
      <c r="C37" s="627"/>
      <c r="D37" s="166"/>
      <c r="E37" s="624" t="str">
        <f>'Fixture Finales'!E32</f>
        <v>LICEO NAVAL</v>
      </c>
      <c r="F37" s="625"/>
      <c r="G37" s="301">
        <f>'Fixture Finales'!F32</f>
        <v>0</v>
      </c>
      <c r="H37" s="624" t="str">
        <f>'Fixture Finales'!H32</f>
        <v>SAN MARTIN</v>
      </c>
      <c r="I37" s="625"/>
      <c r="J37" s="302">
        <f>'Fixture Finales'!I32</f>
        <v>0</v>
      </c>
      <c r="N37" s="146"/>
      <c r="O37" s="146"/>
      <c r="P37" s="146"/>
      <c r="Q37" s="146"/>
      <c r="R37" s="146"/>
    </row>
    <row r="38" spans="2:18" s="164" customFormat="1" ht="15.75" thickBot="1">
      <c r="B38" s="620" t="str">
        <f>'Fixture Finales'!R13</f>
        <v>SAN ALBANO</v>
      </c>
      <c r="C38" s="621"/>
      <c r="D38"/>
      <c r="E38"/>
      <c r="F38"/>
      <c r="G38"/>
      <c r="H38"/>
      <c r="I38"/>
      <c r="J38"/>
      <c r="K38"/>
      <c r="N38"/>
      <c r="O38"/>
      <c r="P38"/>
      <c r="Q38"/>
      <c r="R38"/>
    </row>
    <row r="39" spans="14:18" s="164" customFormat="1" ht="15" thickBot="1">
      <c r="N39"/>
      <c r="O39"/>
      <c r="P39"/>
      <c r="Q39"/>
      <c r="R39"/>
    </row>
    <row r="40" spans="2:13" s="164" customFormat="1" ht="15.75" thickBot="1">
      <c r="B40"/>
      <c r="C40"/>
      <c r="D40" s="601" t="str">
        <f>B41</f>
        <v>LICEO NAVAL</v>
      </c>
      <c r="E40" s="582"/>
      <c r="F40" s="582" t="str">
        <f>B42</f>
        <v>SAN MARTIN</v>
      </c>
      <c r="G40" s="582"/>
      <c r="H40" s="582" t="str">
        <f>B43</f>
        <v>SAN ALBANO</v>
      </c>
      <c r="I40" s="582"/>
      <c r="J40" s="168" t="s">
        <v>257</v>
      </c>
      <c r="K40" s="168" t="s">
        <v>258</v>
      </c>
      <c r="L40" s="168" t="s">
        <v>259</v>
      </c>
      <c r="M40" s="169" t="s">
        <v>260</v>
      </c>
    </row>
    <row r="41" spans="2:13" s="164" customFormat="1" ht="15">
      <c r="B41" s="614" t="str">
        <f>B36</f>
        <v>LICEO NAVAL</v>
      </c>
      <c r="C41" s="615"/>
      <c r="D41" s="170"/>
      <c r="E41" s="171"/>
      <c r="F41" s="173">
        <f>G37</f>
        <v>0</v>
      </c>
      <c r="G41" s="173">
        <f>J37</f>
        <v>0</v>
      </c>
      <c r="H41" s="173">
        <f>G35</f>
        <v>0</v>
      </c>
      <c r="I41" s="173">
        <f>J35</f>
        <v>0</v>
      </c>
      <c r="J41" s="173">
        <f>SUM(F41,H41)</f>
        <v>0</v>
      </c>
      <c r="K41" s="173">
        <f>SUM(G41,I41)</f>
        <v>0</v>
      </c>
      <c r="L41" s="173">
        <f>SUM(J41-K41)</f>
        <v>0</v>
      </c>
      <c r="M41" s="174">
        <f>IF(G35&gt;J35,2,0)+IF(G35=J35,1,0)+IF(G37&gt;J37,2,0)+IF(G37=J37,1,0)</f>
        <v>2</v>
      </c>
    </row>
    <row r="42" spans="2:13" s="164" customFormat="1" ht="15">
      <c r="B42" s="616" t="str">
        <f>B37</f>
        <v>SAN MARTIN</v>
      </c>
      <c r="C42" s="617"/>
      <c r="D42" s="175">
        <f>J37</f>
        <v>0</v>
      </c>
      <c r="E42" s="172">
        <f>G37</f>
        <v>0</v>
      </c>
      <c r="F42" s="176"/>
      <c r="G42" s="176"/>
      <c r="H42" s="172">
        <f>J36</f>
        <v>0</v>
      </c>
      <c r="I42" s="172">
        <f>G36</f>
        <v>0</v>
      </c>
      <c r="J42" s="172">
        <f>SUM(D42,H42)</f>
        <v>0</v>
      </c>
      <c r="K42" s="172">
        <f>SUM(E42,I42)</f>
        <v>0</v>
      </c>
      <c r="L42" s="172">
        <f>SUM(J42-K42)</f>
        <v>0</v>
      </c>
      <c r="M42" s="177">
        <f>IF(J36&gt;G36,2,0)+IF(J36=G36,1,0)+IF(J37&gt;G37,2,0)+IF(J37=G37,1,0)</f>
        <v>2</v>
      </c>
    </row>
    <row r="43" spans="2:13" s="164" customFormat="1" ht="15.75" thickBot="1">
      <c r="B43" s="618" t="str">
        <f>B38</f>
        <v>SAN ALBANO</v>
      </c>
      <c r="C43" s="619"/>
      <c r="D43" s="179">
        <f>J35</f>
        <v>0</v>
      </c>
      <c r="E43" s="180">
        <f>G35</f>
        <v>0</v>
      </c>
      <c r="F43" s="180">
        <f>G36</f>
        <v>0</v>
      </c>
      <c r="G43" s="180">
        <f>J36</f>
        <v>0</v>
      </c>
      <c r="H43" s="181"/>
      <c r="I43" s="181"/>
      <c r="J43" s="180">
        <f>SUM(D43,F43)</f>
        <v>0</v>
      </c>
      <c r="K43" s="180">
        <f>SUM(E43,G43)</f>
        <v>0</v>
      </c>
      <c r="L43" s="180">
        <f>SUM(J43-K43)</f>
        <v>0</v>
      </c>
      <c r="M43" s="182">
        <f>IF(J35&gt;G35,2,0)+IF(J35=G35,1,0)+IF(G36&gt;J36,2,0)+IF(G36=J36,1,0)</f>
        <v>2</v>
      </c>
    </row>
    <row r="44" spans="2:15" s="164" customFormat="1" ht="14.25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164" customFormat="1" ht="14.25">
      <c r="A45" s="183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</row>
    <row r="46" s="146" customFormat="1" ht="13.5" thickBot="1"/>
    <row r="47" spans="2:18" s="164" customFormat="1" ht="15.75" thickBot="1">
      <c r="B47" s="634" t="s">
        <v>57</v>
      </c>
      <c r="C47" s="635"/>
      <c r="E47" s="612" t="s">
        <v>242</v>
      </c>
      <c r="F47" s="613"/>
      <c r="G47" s="165" t="s">
        <v>255</v>
      </c>
      <c r="H47" s="612" t="s">
        <v>242</v>
      </c>
      <c r="I47" s="613"/>
      <c r="J47" s="165" t="s">
        <v>255</v>
      </c>
      <c r="N47" s="146"/>
      <c r="O47" s="146"/>
      <c r="P47" s="146"/>
      <c r="Q47" s="146"/>
      <c r="R47" s="146"/>
    </row>
    <row r="48" spans="2:18" s="164" customFormat="1" ht="15.75" thickBot="1">
      <c r="B48" s="628" t="s">
        <v>330</v>
      </c>
      <c r="C48" s="629"/>
      <c r="E48" s="630" t="str">
        <f>'Fixture Finales'!E17</f>
        <v>SIC</v>
      </c>
      <c r="F48" s="631"/>
      <c r="G48" s="298">
        <f>'Fixture Finales'!F17</f>
        <v>0</v>
      </c>
      <c r="H48" s="630" t="str">
        <f>'Fixture Finales'!H17</f>
        <v>NEWMAN</v>
      </c>
      <c r="I48" s="631"/>
      <c r="J48" s="298">
        <f>'Fixture Finales'!I17</f>
        <v>0</v>
      </c>
      <c r="N48" s="146"/>
      <c r="O48" s="146"/>
      <c r="P48" s="146"/>
      <c r="Q48" s="146"/>
      <c r="R48" s="146"/>
    </row>
    <row r="49" spans="2:18" s="164" customFormat="1" ht="15">
      <c r="B49" s="632" t="str">
        <f>'Fixture Finales'!T11</f>
        <v>SIC</v>
      </c>
      <c r="C49" s="633"/>
      <c r="D49" s="166"/>
      <c r="E49" s="622" t="str">
        <f>'Fixture Finales'!E25</f>
        <v>NEWMAN</v>
      </c>
      <c r="F49" s="623"/>
      <c r="G49" s="299">
        <f>'Fixture Finales'!F25</f>
        <v>0</v>
      </c>
      <c r="H49" s="622" t="str">
        <f>'Fixture Finales'!H25</f>
        <v>CASI</v>
      </c>
      <c r="I49" s="623"/>
      <c r="J49" s="300">
        <f>'Fixture Finales'!I25</f>
        <v>0</v>
      </c>
      <c r="N49" s="146"/>
      <c r="O49" s="146"/>
      <c r="P49" s="146"/>
      <c r="Q49" s="146"/>
      <c r="R49" s="146"/>
    </row>
    <row r="50" spans="2:18" s="164" customFormat="1" ht="15.75" thickBot="1">
      <c r="B50" s="626" t="str">
        <f>'Fixture Finales'!T12</f>
        <v>CASI</v>
      </c>
      <c r="C50" s="627"/>
      <c r="D50" s="166"/>
      <c r="E50" s="624" t="str">
        <f>'Fixture Finales'!E33</f>
        <v>SIC</v>
      </c>
      <c r="F50" s="625"/>
      <c r="G50" s="301">
        <f>'Fixture Finales'!F33</f>
        <v>0</v>
      </c>
      <c r="H50" s="624" t="str">
        <f>'Fixture Finales'!H33</f>
        <v>CASI</v>
      </c>
      <c r="I50" s="625"/>
      <c r="J50" s="302">
        <f>'Fixture Finales'!I33</f>
        <v>0</v>
      </c>
      <c r="N50" s="146"/>
      <c r="O50" s="146"/>
      <c r="P50" s="146"/>
      <c r="Q50" s="146"/>
      <c r="R50" s="146"/>
    </row>
    <row r="51" spans="2:11" s="164" customFormat="1" ht="15.75" thickBot="1">
      <c r="B51" s="620" t="str">
        <f>'Fixture Finales'!T13</f>
        <v>NEWMAN</v>
      </c>
      <c r="C51" s="621"/>
      <c r="D51"/>
      <c r="E51"/>
      <c r="F51"/>
      <c r="G51"/>
      <c r="H51"/>
      <c r="I51"/>
      <c r="J51"/>
      <c r="K51"/>
    </row>
    <row r="52" s="164" customFormat="1" ht="15" thickBot="1"/>
    <row r="53" spans="2:13" s="164" customFormat="1" ht="15.75" thickBot="1">
      <c r="B53"/>
      <c r="C53"/>
      <c r="D53" s="601" t="str">
        <f>B54</f>
        <v>SIC</v>
      </c>
      <c r="E53" s="582"/>
      <c r="F53" s="582" t="str">
        <f>B55</f>
        <v>CASI</v>
      </c>
      <c r="G53" s="582"/>
      <c r="H53" s="582" t="str">
        <f>B56</f>
        <v>NEWMAN</v>
      </c>
      <c r="I53" s="582"/>
      <c r="J53" s="168" t="s">
        <v>257</v>
      </c>
      <c r="K53" s="168" t="s">
        <v>258</v>
      </c>
      <c r="L53" s="168" t="s">
        <v>259</v>
      </c>
      <c r="M53" s="169" t="s">
        <v>260</v>
      </c>
    </row>
    <row r="54" spans="2:13" s="164" customFormat="1" ht="15">
      <c r="B54" s="614" t="str">
        <f>B49</f>
        <v>SIC</v>
      </c>
      <c r="C54" s="615"/>
      <c r="D54" s="170"/>
      <c r="E54" s="171"/>
      <c r="F54" s="173">
        <f>G50</f>
        <v>0</v>
      </c>
      <c r="G54" s="173">
        <f>J50</f>
        <v>0</v>
      </c>
      <c r="H54" s="173">
        <f>G48</f>
        <v>0</v>
      </c>
      <c r="I54" s="173">
        <f>J48</f>
        <v>0</v>
      </c>
      <c r="J54" s="173">
        <f>SUM(F54,H54)</f>
        <v>0</v>
      </c>
      <c r="K54" s="173">
        <f>SUM(G54,I54)</f>
        <v>0</v>
      </c>
      <c r="L54" s="173">
        <f>SUM(J54-K54)</f>
        <v>0</v>
      </c>
      <c r="M54" s="174">
        <f>IF(G48&gt;J48,2,0)+IF(G48=J48,1,0)+IF(G50&gt;J50,2,0)+IF(G50=J50,1,0)</f>
        <v>2</v>
      </c>
    </row>
    <row r="55" spans="2:13" s="164" customFormat="1" ht="15">
      <c r="B55" s="616" t="str">
        <f>B50</f>
        <v>CASI</v>
      </c>
      <c r="C55" s="617"/>
      <c r="D55" s="175">
        <f>J50</f>
        <v>0</v>
      </c>
      <c r="E55" s="172">
        <f>G50</f>
        <v>0</v>
      </c>
      <c r="F55" s="176"/>
      <c r="G55" s="176"/>
      <c r="H55" s="172">
        <f>J49</f>
        <v>0</v>
      </c>
      <c r="I55" s="172">
        <f>G49</f>
        <v>0</v>
      </c>
      <c r="J55" s="172">
        <f>SUM(D55,H55)</f>
        <v>0</v>
      </c>
      <c r="K55" s="172">
        <f>SUM(E55,I55)</f>
        <v>0</v>
      </c>
      <c r="L55" s="172">
        <f>SUM(J55-K55)</f>
        <v>0</v>
      </c>
      <c r="M55" s="177">
        <f>IF(J49&gt;G49,2,0)+IF(J49=G49,1,0)+IF(J50&gt;G50,2,0)+IF(J50=G50,1,0)</f>
        <v>2</v>
      </c>
    </row>
    <row r="56" spans="2:13" s="164" customFormat="1" ht="15.75" thickBot="1">
      <c r="B56" s="618" t="str">
        <f>B51</f>
        <v>NEWMAN</v>
      </c>
      <c r="C56" s="619"/>
      <c r="D56" s="179">
        <f>J48</f>
        <v>0</v>
      </c>
      <c r="E56" s="180">
        <f>G48</f>
        <v>0</v>
      </c>
      <c r="F56" s="180">
        <f>G49</f>
        <v>0</v>
      </c>
      <c r="G56" s="180">
        <f>J49</f>
        <v>0</v>
      </c>
      <c r="H56" s="181"/>
      <c r="I56" s="181"/>
      <c r="J56" s="180">
        <f>SUM(D56,F56)</f>
        <v>0</v>
      </c>
      <c r="K56" s="180">
        <f>SUM(E56,G56)</f>
        <v>0</v>
      </c>
      <c r="L56" s="180">
        <f>SUM(J56-K56)</f>
        <v>0</v>
      </c>
      <c r="M56" s="182">
        <f>IF(J48&gt;G48,2,0)+IF(J48=G48,1,0)+IF(G49&gt;J49,2,0)+IF(G49=J49,1,0)</f>
        <v>2</v>
      </c>
    </row>
    <row r="57" spans="2:15" s="164" customFormat="1" ht="14.25"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164" customFormat="1" ht="14.25">
      <c r="A58" s="183"/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</row>
    <row r="59" s="146" customFormat="1" ht="13.5" thickBot="1"/>
    <row r="60" spans="2:18" s="164" customFormat="1" ht="15.75" thickBot="1">
      <c r="B60" s="610" t="s">
        <v>58</v>
      </c>
      <c r="C60" s="611"/>
      <c r="E60" s="612" t="s">
        <v>242</v>
      </c>
      <c r="F60" s="613"/>
      <c r="G60" s="165" t="s">
        <v>255</v>
      </c>
      <c r="H60" s="612" t="s">
        <v>242</v>
      </c>
      <c r="I60" s="613"/>
      <c r="J60" s="165" t="s">
        <v>255</v>
      </c>
      <c r="N60" s="146"/>
      <c r="O60" s="146"/>
      <c r="P60" s="146"/>
      <c r="Q60" s="146"/>
      <c r="R60" s="146"/>
    </row>
    <row r="61" spans="2:18" s="164" customFormat="1" ht="15.75" thickBot="1">
      <c r="B61" s="604" t="s">
        <v>327</v>
      </c>
      <c r="C61" s="605"/>
      <c r="E61" s="606" t="str">
        <f>'Fixture Finales'!E10</f>
        <v>CASA DE PADUA</v>
      </c>
      <c r="F61" s="607"/>
      <c r="G61" s="185">
        <f>'Fixture Finales'!F10</f>
        <v>0</v>
      </c>
      <c r="H61" s="606" t="str">
        <f>'Fixture Finales'!H10</f>
        <v>T.F. SAN PEDRO</v>
      </c>
      <c r="I61" s="607"/>
      <c r="J61" s="185">
        <f>'Fixture Finales'!I10</f>
        <v>0</v>
      </c>
      <c r="N61" s="146"/>
      <c r="O61" s="146"/>
      <c r="P61" s="146"/>
      <c r="Q61" s="146"/>
      <c r="R61" s="146"/>
    </row>
    <row r="62" spans="2:18" s="164" customFormat="1" ht="15">
      <c r="B62" s="608" t="str">
        <f>'Fixture Finales'!N17</f>
        <v>CASA DE PADUA</v>
      </c>
      <c r="C62" s="609"/>
      <c r="D62" s="166"/>
      <c r="E62" s="597" t="str">
        <f>'Fixture Finales'!E18</f>
        <v>T.F. SAN PEDRO</v>
      </c>
      <c r="F62" s="598"/>
      <c r="G62" s="186">
        <f>'Fixture Finales'!F18</f>
        <v>0</v>
      </c>
      <c r="H62" s="597" t="str">
        <f>'Fixture Finales'!H18</f>
        <v>SAN MARCOS</v>
      </c>
      <c r="I62" s="598"/>
      <c r="J62" s="187">
        <f>'Fixture Finales'!I18</f>
        <v>0</v>
      </c>
      <c r="N62" s="146"/>
      <c r="O62" s="146"/>
      <c r="P62" s="146"/>
      <c r="Q62" s="146"/>
      <c r="R62" s="146"/>
    </row>
    <row r="63" spans="2:18" s="164" customFormat="1" ht="15.75" thickBot="1">
      <c r="B63" s="602" t="str">
        <f>'Fixture Finales'!N18</f>
        <v>SAN MARCOS</v>
      </c>
      <c r="C63" s="603"/>
      <c r="D63" s="166"/>
      <c r="E63" s="599" t="str">
        <f>'Fixture Finales'!E26</f>
        <v>CASA DE PADUA</v>
      </c>
      <c r="F63" s="600"/>
      <c r="G63" s="188">
        <f>'Fixture Finales'!F26</f>
        <v>0</v>
      </c>
      <c r="H63" s="599" t="str">
        <f>'Fixture Finales'!H26</f>
        <v>SAN MARCOS</v>
      </c>
      <c r="I63" s="600"/>
      <c r="J63" s="189">
        <f>'Fixture Finales'!I26</f>
        <v>0</v>
      </c>
      <c r="N63" s="146"/>
      <c r="O63" s="146"/>
      <c r="P63" s="146"/>
      <c r="Q63" s="146"/>
      <c r="R63" s="146"/>
    </row>
    <row r="64" spans="2:11" s="164" customFormat="1" ht="15.75" thickBot="1">
      <c r="B64" s="595" t="str">
        <f>'Fixture Finales'!N19</f>
        <v>T.F. SAN PEDRO</v>
      </c>
      <c r="C64" s="596"/>
      <c r="D64"/>
      <c r="E64"/>
      <c r="F64"/>
      <c r="G64"/>
      <c r="H64"/>
      <c r="I64"/>
      <c r="J64"/>
      <c r="K64"/>
    </row>
    <row r="65" s="164" customFormat="1" ht="15" thickBot="1"/>
    <row r="66" spans="2:13" s="164" customFormat="1" ht="15.75" thickBot="1">
      <c r="B66"/>
      <c r="C66"/>
      <c r="D66" s="601" t="str">
        <f>B67</f>
        <v>CASA DE PADUA</v>
      </c>
      <c r="E66" s="582"/>
      <c r="F66" s="582" t="str">
        <f>B68</f>
        <v>SAN MARCOS</v>
      </c>
      <c r="G66" s="582"/>
      <c r="H66" s="582" t="str">
        <f>B69</f>
        <v>T.F. SAN PEDRO</v>
      </c>
      <c r="I66" s="582"/>
      <c r="J66" s="168" t="s">
        <v>257</v>
      </c>
      <c r="K66" s="168" t="s">
        <v>258</v>
      </c>
      <c r="L66" s="168" t="s">
        <v>259</v>
      </c>
      <c r="M66" s="169" t="s">
        <v>260</v>
      </c>
    </row>
    <row r="67" spans="2:13" s="164" customFormat="1" ht="15">
      <c r="B67" s="583" t="str">
        <f>B62</f>
        <v>CASA DE PADUA</v>
      </c>
      <c r="C67" s="584"/>
      <c r="D67" s="170"/>
      <c r="E67" s="171"/>
      <c r="F67" s="173">
        <f>G63</f>
        <v>0</v>
      </c>
      <c r="G67" s="173">
        <f>J63</f>
        <v>0</v>
      </c>
      <c r="H67" s="173">
        <f>G61</f>
        <v>0</v>
      </c>
      <c r="I67" s="173">
        <f>J61</f>
        <v>0</v>
      </c>
      <c r="J67" s="173">
        <f>SUM(F67,H67)</f>
        <v>0</v>
      </c>
      <c r="K67" s="173">
        <f>SUM(G67,I67)</f>
        <v>0</v>
      </c>
      <c r="L67" s="173">
        <f>SUM(J67-K67)</f>
        <v>0</v>
      </c>
      <c r="M67" s="174">
        <f>IF(G61&gt;J61,2,0)+IF(G61=J61,1,0)+IF(G63&gt;J63,2,0)+IF(G63=J63,1,0)</f>
        <v>2</v>
      </c>
    </row>
    <row r="68" spans="2:13" s="164" customFormat="1" ht="15">
      <c r="B68" s="585" t="str">
        <f>B63</f>
        <v>SAN MARCOS</v>
      </c>
      <c r="C68" s="586"/>
      <c r="D68" s="175">
        <f>J63</f>
        <v>0</v>
      </c>
      <c r="E68" s="172">
        <f>G63</f>
        <v>0</v>
      </c>
      <c r="F68" s="176"/>
      <c r="G68" s="176"/>
      <c r="H68" s="172">
        <f>J62</f>
        <v>0</v>
      </c>
      <c r="I68" s="172">
        <f>G62</f>
        <v>0</v>
      </c>
      <c r="J68" s="172">
        <f>SUM(D68,H68)</f>
        <v>0</v>
      </c>
      <c r="K68" s="172">
        <f>SUM(E68,I68)</f>
        <v>0</v>
      </c>
      <c r="L68" s="172">
        <f>SUM(J68-K68)</f>
        <v>0</v>
      </c>
      <c r="M68" s="177">
        <f>IF(J62&gt;G62,2,0)+IF(J62=G62,1,0)+IF(J63&gt;G63,2,0)+IF(J63=G63,1,0)</f>
        <v>2</v>
      </c>
    </row>
    <row r="69" spans="2:13" s="164" customFormat="1" ht="15.75" thickBot="1">
      <c r="B69" s="587" t="str">
        <f>B64</f>
        <v>T.F. SAN PEDRO</v>
      </c>
      <c r="C69" s="588"/>
      <c r="D69" s="179">
        <f>J61</f>
        <v>0</v>
      </c>
      <c r="E69" s="180">
        <f>G61</f>
        <v>0</v>
      </c>
      <c r="F69" s="180">
        <f>G62</f>
        <v>0</v>
      </c>
      <c r="G69" s="180">
        <f>J62</f>
        <v>0</v>
      </c>
      <c r="H69" s="181"/>
      <c r="I69" s="181"/>
      <c r="J69" s="180">
        <f>SUM(D69,F69)</f>
        <v>0</v>
      </c>
      <c r="K69" s="180">
        <f>SUM(E69,G69)</f>
        <v>0</v>
      </c>
      <c r="L69" s="180">
        <f>SUM(J69-K69)</f>
        <v>0</v>
      </c>
      <c r="M69" s="182">
        <f>IF(J61&gt;G61,2,0)+IF(J61=G61,1,0)+IF(G62&gt;J62,2,0)+IF(G62=J62,1,0)</f>
        <v>2</v>
      </c>
    </row>
    <row r="70" spans="2:15" s="164" customFormat="1" ht="14.25"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164" customFormat="1" ht="14.25">
      <c r="A71" s="183"/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</row>
    <row r="72" s="146" customFormat="1" ht="13.5" thickBot="1"/>
    <row r="73" spans="2:18" s="164" customFormat="1" ht="15.75" thickBot="1">
      <c r="B73" s="610" t="s">
        <v>58</v>
      </c>
      <c r="C73" s="611"/>
      <c r="E73" s="612" t="s">
        <v>242</v>
      </c>
      <c r="F73" s="613"/>
      <c r="G73" s="165" t="s">
        <v>255</v>
      </c>
      <c r="H73" s="612" t="s">
        <v>242</v>
      </c>
      <c r="I73" s="613"/>
      <c r="J73" s="165" t="s">
        <v>255</v>
      </c>
      <c r="N73" s="146"/>
      <c r="O73" s="146"/>
      <c r="P73" s="146"/>
      <c r="Q73" s="146"/>
      <c r="R73" s="146"/>
    </row>
    <row r="74" spans="2:18" s="164" customFormat="1" ht="15.75" thickBot="1">
      <c r="B74" s="604" t="s">
        <v>328</v>
      </c>
      <c r="C74" s="605"/>
      <c r="E74" s="606" t="str">
        <f>'Fixture Finales'!E11</f>
        <v>MERCEDES</v>
      </c>
      <c r="F74" s="607"/>
      <c r="G74" s="185">
        <f>'Fixture Finales'!F11</f>
        <v>0</v>
      </c>
      <c r="H74" s="606" t="str">
        <f>'Fixture Finales'!H11</f>
        <v>BCO HIPOTECARIO</v>
      </c>
      <c r="I74" s="607"/>
      <c r="J74" s="185">
        <f>'Fixture Finales'!I11</f>
        <v>0</v>
      </c>
      <c r="N74" s="146"/>
      <c r="O74" s="146"/>
      <c r="P74" s="146"/>
      <c r="Q74" s="146"/>
      <c r="R74" s="146"/>
    </row>
    <row r="75" spans="2:18" s="164" customFormat="1" ht="15">
      <c r="B75" s="608" t="str">
        <f>'Fixture Finales'!P17</f>
        <v>MERCEDES</v>
      </c>
      <c r="C75" s="609"/>
      <c r="D75" s="166"/>
      <c r="E75" s="597" t="str">
        <f>'Fixture Finales'!E19</f>
        <v>BCO HIPOTECARIO</v>
      </c>
      <c r="F75" s="598"/>
      <c r="G75" s="186">
        <f>'Fixture Finales'!F19</f>
        <v>0</v>
      </c>
      <c r="H75" s="597" t="str">
        <f>'Fixture Finales'!H19</f>
        <v>VARELA JR</v>
      </c>
      <c r="I75" s="598"/>
      <c r="J75" s="187">
        <f>'Fixture Finales'!I19</f>
        <v>0</v>
      </c>
      <c r="N75" s="146"/>
      <c r="O75" s="146"/>
      <c r="P75" s="146"/>
      <c r="Q75" s="146"/>
      <c r="R75" s="146"/>
    </row>
    <row r="76" spans="2:18" s="164" customFormat="1" ht="15.75" thickBot="1">
      <c r="B76" s="602" t="str">
        <f>'Fixture Finales'!P18</f>
        <v>VARELA JR</v>
      </c>
      <c r="C76" s="603"/>
      <c r="D76" s="166"/>
      <c r="E76" s="599" t="str">
        <f>'Fixture Finales'!E27</f>
        <v>MERCEDES</v>
      </c>
      <c r="F76" s="600"/>
      <c r="G76" s="188">
        <f>'Fixture Finales'!F27</f>
        <v>0</v>
      </c>
      <c r="H76" s="599" t="str">
        <f>'Fixture Finales'!H27</f>
        <v>VARELA JR</v>
      </c>
      <c r="I76" s="600"/>
      <c r="J76" s="189">
        <f>'Fixture Finales'!I27</f>
        <v>0</v>
      </c>
      <c r="N76" s="146"/>
      <c r="O76" s="146"/>
      <c r="P76" s="146"/>
      <c r="Q76" s="146"/>
      <c r="R76" s="146"/>
    </row>
    <row r="77" spans="2:11" s="164" customFormat="1" ht="15.75" thickBot="1">
      <c r="B77" s="595" t="str">
        <f>'Fixture Finales'!P19</f>
        <v>BCO HIPOTECARIO</v>
      </c>
      <c r="C77" s="596"/>
      <c r="D77"/>
      <c r="E77"/>
      <c r="F77"/>
      <c r="G77"/>
      <c r="H77"/>
      <c r="I77"/>
      <c r="J77"/>
      <c r="K77"/>
    </row>
    <row r="78" s="164" customFormat="1" ht="15" thickBot="1"/>
    <row r="79" spans="2:13" s="164" customFormat="1" ht="15.75" thickBot="1">
      <c r="B79"/>
      <c r="C79"/>
      <c r="D79" s="601" t="str">
        <f>B80</f>
        <v>MERCEDES</v>
      </c>
      <c r="E79" s="582"/>
      <c r="F79" s="582" t="str">
        <f>B81</f>
        <v>VARELA JR</v>
      </c>
      <c r="G79" s="582"/>
      <c r="H79" s="582" t="str">
        <f>B82</f>
        <v>BCO HIPOTECARIO</v>
      </c>
      <c r="I79" s="582"/>
      <c r="J79" s="168" t="s">
        <v>257</v>
      </c>
      <c r="K79" s="168" t="s">
        <v>258</v>
      </c>
      <c r="L79" s="168" t="s">
        <v>259</v>
      </c>
      <c r="M79" s="169" t="s">
        <v>260</v>
      </c>
    </row>
    <row r="80" spans="2:13" s="164" customFormat="1" ht="15">
      <c r="B80" s="583" t="str">
        <f>B75</f>
        <v>MERCEDES</v>
      </c>
      <c r="C80" s="584"/>
      <c r="D80" s="170"/>
      <c r="E80" s="171"/>
      <c r="F80" s="173">
        <f>G76</f>
        <v>0</v>
      </c>
      <c r="G80" s="173">
        <f>J76</f>
        <v>0</v>
      </c>
      <c r="H80" s="173">
        <f>G74</f>
        <v>0</v>
      </c>
      <c r="I80" s="173">
        <f>J74</f>
        <v>0</v>
      </c>
      <c r="J80" s="173">
        <f>SUM(F80,H80)</f>
        <v>0</v>
      </c>
      <c r="K80" s="173">
        <f>SUM(G80,I80)</f>
        <v>0</v>
      </c>
      <c r="L80" s="173">
        <f>SUM(J80-K80)</f>
        <v>0</v>
      </c>
      <c r="M80" s="174">
        <f>IF(G74&gt;J74,2,0)+IF(G74=J74,1,0)+IF(G76&gt;J76,2,0)+IF(G76=J76,1,0)</f>
        <v>2</v>
      </c>
    </row>
    <row r="81" spans="2:13" s="164" customFormat="1" ht="15">
      <c r="B81" s="585" t="str">
        <f>B76</f>
        <v>VARELA JR</v>
      </c>
      <c r="C81" s="586"/>
      <c r="D81" s="175">
        <f>J76</f>
        <v>0</v>
      </c>
      <c r="E81" s="172">
        <f>G76</f>
        <v>0</v>
      </c>
      <c r="F81" s="176"/>
      <c r="G81" s="176"/>
      <c r="H81" s="172">
        <f>J75</f>
        <v>0</v>
      </c>
      <c r="I81" s="172">
        <f>G75</f>
        <v>0</v>
      </c>
      <c r="J81" s="172">
        <f>SUM(D81,H81)</f>
        <v>0</v>
      </c>
      <c r="K81" s="172">
        <f>SUM(E81,I81)</f>
        <v>0</v>
      </c>
      <c r="L81" s="172">
        <f>SUM(J81-K81)</f>
        <v>0</v>
      </c>
      <c r="M81" s="177">
        <f>IF(J75&gt;G75,2,0)+IF(J75=G75,1,0)+IF(J76&gt;G76,2,0)+IF(J76=G76,1,0)</f>
        <v>2</v>
      </c>
    </row>
    <row r="82" spans="2:13" s="164" customFormat="1" ht="15.75" thickBot="1">
      <c r="B82" s="587" t="str">
        <f>B77</f>
        <v>BCO HIPOTECARIO</v>
      </c>
      <c r="C82" s="588"/>
      <c r="D82" s="179">
        <f>J74</f>
        <v>0</v>
      </c>
      <c r="E82" s="180">
        <f>G74</f>
        <v>0</v>
      </c>
      <c r="F82" s="180">
        <f>G75</f>
        <v>0</v>
      </c>
      <c r="G82" s="180">
        <f>J75</f>
        <v>0</v>
      </c>
      <c r="H82" s="181"/>
      <c r="I82" s="181"/>
      <c r="J82" s="180">
        <f>SUM(D82,F82)</f>
        <v>0</v>
      </c>
      <c r="K82" s="180">
        <f>SUM(E82,G82)</f>
        <v>0</v>
      </c>
      <c r="L82" s="180">
        <f>SUM(J82-K82)</f>
        <v>0</v>
      </c>
      <c r="M82" s="182">
        <f>IF(J74&gt;G74,2,0)+IF(J74=G74,1,0)+IF(G75&gt;J75,2,0)+IF(G75=J75,1,0)</f>
        <v>2</v>
      </c>
    </row>
    <row r="83" spans="2:15" s="164" customFormat="1" ht="14.25"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164" customFormat="1" ht="14.25">
      <c r="A84" s="183"/>
      <c r="B84" s="303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</row>
    <row r="85" s="146" customFormat="1" ht="13.5" thickBot="1"/>
    <row r="86" spans="2:18" s="164" customFormat="1" ht="15.75" thickBot="1">
      <c r="B86" s="610" t="s">
        <v>58</v>
      </c>
      <c r="C86" s="611"/>
      <c r="E86" s="612" t="s">
        <v>242</v>
      </c>
      <c r="F86" s="613"/>
      <c r="G86" s="165" t="s">
        <v>255</v>
      </c>
      <c r="H86" s="612" t="s">
        <v>242</v>
      </c>
      <c r="I86" s="613"/>
      <c r="J86" s="165" t="s">
        <v>255</v>
      </c>
      <c r="N86" s="146"/>
      <c r="O86" s="146"/>
      <c r="P86" s="146"/>
      <c r="Q86" s="146"/>
      <c r="R86" s="146"/>
    </row>
    <row r="87" spans="2:18" s="164" customFormat="1" ht="15.75" thickBot="1">
      <c r="B87" s="604" t="s">
        <v>329</v>
      </c>
      <c r="C87" s="605"/>
      <c r="E87" s="606" t="str">
        <f>'Fixture Finales'!E14</f>
        <v>VIRREYES</v>
      </c>
      <c r="F87" s="607"/>
      <c r="G87" s="185">
        <f>'Fixture Finales'!F14</f>
        <v>0</v>
      </c>
      <c r="H87" s="606" t="str">
        <f>'Fixture Finales'!H14</f>
        <v>ARSENAL ZARATE</v>
      </c>
      <c r="I87" s="607"/>
      <c r="J87" s="185">
        <f>'Fixture Finales'!I14</f>
        <v>0</v>
      </c>
      <c r="N87" s="146"/>
      <c r="O87" s="146"/>
      <c r="P87" s="146"/>
      <c r="Q87" s="146"/>
      <c r="R87" s="146"/>
    </row>
    <row r="88" spans="2:18" s="164" customFormat="1" ht="15">
      <c r="B88" s="608" t="str">
        <f>'Fixture Finales'!R17</f>
        <v>VIRREYES</v>
      </c>
      <c r="C88" s="609"/>
      <c r="D88" s="166"/>
      <c r="E88" s="597" t="str">
        <f>'Fixture Finales'!E22</f>
        <v>ARSENAL ZARATE</v>
      </c>
      <c r="F88" s="598"/>
      <c r="G88" s="186">
        <f>'Fixture Finales'!F22</f>
        <v>0</v>
      </c>
      <c r="H88" s="597" t="str">
        <f>'Fixture Finales'!H22</f>
        <v>ALBATROS</v>
      </c>
      <c r="I88" s="598"/>
      <c r="J88" s="187">
        <f>'Fixture Finales'!I22</f>
        <v>0</v>
      </c>
      <c r="N88" s="146"/>
      <c r="O88" s="146"/>
      <c r="P88" s="146"/>
      <c r="Q88" s="146"/>
      <c r="R88" s="146"/>
    </row>
    <row r="89" spans="2:18" s="164" customFormat="1" ht="15.75" thickBot="1">
      <c r="B89" s="602" t="str">
        <f>'Fixture Finales'!R18</f>
        <v>ALBATROS</v>
      </c>
      <c r="C89" s="603"/>
      <c r="D89" s="166"/>
      <c r="E89" s="599" t="str">
        <f>'Fixture Finales'!E30</f>
        <v>VIRREYES</v>
      </c>
      <c r="F89" s="600"/>
      <c r="G89" s="188">
        <f>'Fixture Finales'!F30</f>
        <v>0</v>
      </c>
      <c r="H89" s="599" t="str">
        <f>'Fixture Finales'!H30</f>
        <v>ALBATROS</v>
      </c>
      <c r="I89" s="600"/>
      <c r="J89" s="189">
        <f>'Fixture Finales'!I30</f>
        <v>0</v>
      </c>
      <c r="N89" s="146"/>
      <c r="O89" s="146"/>
      <c r="P89" s="146"/>
      <c r="Q89" s="146"/>
      <c r="R89" s="146"/>
    </row>
    <row r="90" spans="2:11" s="164" customFormat="1" ht="15.75" thickBot="1">
      <c r="B90" s="595" t="str">
        <f>'Fixture Finales'!R19</f>
        <v>ARSENAL ZARATE</v>
      </c>
      <c r="C90" s="596"/>
      <c r="D90"/>
      <c r="E90"/>
      <c r="F90"/>
      <c r="G90"/>
      <c r="H90"/>
      <c r="I90"/>
      <c r="J90"/>
      <c r="K90"/>
    </row>
    <row r="91" s="164" customFormat="1" ht="15" thickBot="1"/>
    <row r="92" spans="2:13" s="164" customFormat="1" ht="15.75" thickBot="1">
      <c r="B92"/>
      <c r="C92"/>
      <c r="D92" s="601" t="str">
        <f>B93</f>
        <v>VIRREYES</v>
      </c>
      <c r="E92" s="582"/>
      <c r="F92" s="582" t="str">
        <f>B94</f>
        <v>ALBATROS</v>
      </c>
      <c r="G92" s="582"/>
      <c r="H92" s="582" t="str">
        <f>B95</f>
        <v>ARSENAL ZARATE</v>
      </c>
      <c r="I92" s="582"/>
      <c r="J92" s="168" t="s">
        <v>257</v>
      </c>
      <c r="K92" s="168" t="s">
        <v>258</v>
      </c>
      <c r="L92" s="168" t="s">
        <v>259</v>
      </c>
      <c r="M92" s="169" t="s">
        <v>260</v>
      </c>
    </row>
    <row r="93" spans="2:13" s="164" customFormat="1" ht="15">
      <c r="B93" s="583" t="str">
        <f>B88</f>
        <v>VIRREYES</v>
      </c>
      <c r="C93" s="584"/>
      <c r="D93" s="170"/>
      <c r="E93" s="171"/>
      <c r="F93" s="173">
        <f>G89</f>
        <v>0</v>
      </c>
      <c r="G93" s="173">
        <f>J89</f>
        <v>0</v>
      </c>
      <c r="H93" s="173">
        <f>G87</f>
        <v>0</v>
      </c>
      <c r="I93" s="173">
        <f>J87</f>
        <v>0</v>
      </c>
      <c r="J93" s="173">
        <f>SUM(F93,H93)</f>
        <v>0</v>
      </c>
      <c r="K93" s="173">
        <f>SUM(G93,I93)</f>
        <v>0</v>
      </c>
      <c r="L93" s="173">
        <f>SUM(J93-K93)</f>
        <v>0</v>
      </c>
      <c r="M93" s="174">
        <f>IF(G87&gt;J87,2,0)+IF(G87=J87,1,0)+IF(G89&gt;J89,2,0)+IF(G89=J89,1,0)</f>
        <v>2</v>
      </c>
    </row>
    <row r="94" spans="2:13" s="164" customFormat="1" ht="15">
      <c r="B94" s="585" t="str">
        <f>B89</f>
        <v>ALBATROS</v>
      </c>
      <c r="C94" s="586"/>
      <c r="D94" s="175">
        <f>J89</f>
        <v>0</v>
      </c>
      <c r="E94" s="172">
        <f>G89</f>
        <v>0</v>
      </c>
      <c r="F94" s="176"/>
      <c r="G94" s="176"/>
      <c r="H94" s="172">
        <f>J88</f>
        <v>0</v>
      </c>
      <c r="I94" s="172">
        <f>G88</f>
        <v>0</v>
      </c>
      <c r="J94" s="172">
        <f>SUM(D94,H94)</f>
        <v>0</v>
      </c>
      <c r="K94" s="172">
        <f>SUM(E94,I94)</f>
        <v>0</v>
      </c>
      <c r="L94" s="172">
        <f>SUM(J94-K94)</f>
        <v>0</v>
      </c>
      <c r="M94" s="177">
        <f>IF(J88&gt;G88,2,0)+IF(J88=G88,1,0)+IF(J89&gt;G89,2,0)+IF(J89=G89,1,0)</f>
        <v>2</v>
      </c>
    </row>
    <row r="95" spans="2:13" s="164" customFormat="1" ht="15.75" thickBot="1">
      <c r="B95" s="587" t="str">
        <f>B90</f>
        <v>ARSENAL ZARATE</v>
      </c>
      <c r="C95" s="588"/>
      <c r="D95" s="179">
        <f>J87</f>
        <v>0</v>
      </c>
      <c r="E95" s="180">
        <f>G87</f>
        <v>0</v>
      </c>
      <c r="F95" s="180">
        <f>G88</f>
        <v>0</v>
      </c>
      <c r="G95" s="180">
        <f>J88</f>
        <v>0</v>
      </c>
      <c r="H95" s="181"/>
      <c r="I95" s="181"/>
      <c r="J95" s="180">
        <f>SUM(D95,F95)</f>
        <v>0</v>
      </c>
      <c r="K95" s="180">
        <f>SUM(E95,G95)</f>
        <v>0</v>
      </c>
      <c r="L95" s="180">
        <f>SUM(J95-K95)</f>
        <v>0</v>
      </c>
      <c r="M95" s="182">
        <f>IF(J87&gt;G87,2,0)+IF(J87=G87,1,0)+IF(G88&gt;J88,2,0)+IF(G88=J88,1,0)</f>
        <v>2</v>
      </c>
    </row>
    <row r="96" spans="2:15" s="164" customFormat="1" ht="14.25"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s="164" customFormat="1" ht="14.25">
      <c r="A97" s="183"/>
      <c r="B97" s="303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</row>
    <row r="98" s="146" customFormat="1" ht="13.5" thickBot="1"/>
    <row r="99" spans="2:18" s="164" customFormat="1" ht="15.75" thickBot="1">
      <c r="B99" s="610" t="s">
        <v>58</v>
      </c>
      <c r="C99" s="611"/>
      <c r="E99" s="612" t="s">
        <v>242</v>
      </c>
      <c r="F99" s="613"/>
      <c r="G99" s="165" t="s">
        <v>255</v>
      </c>
      <c r="H99" s="612" t="s">
        <v>242</v>
      </c>
      <c r="I99" s="613"/>
      <c r="J99" s="165" t="s">
        <v>255</v>
      </c>
      <c r="N99" s="146"/>
      <c r="O99" s="146"/>
      <c r="P99" s="146"/>
      <c r="Q99" s="146"/>
      <c r="R99" s="146"/>
    </row>
    <row r="100" spans="2:18" s="164" customFormat="1" ht="15.75" thickBot="1">
      <c r="B100" s="604" t="s">
        <v>330</v>
      </c>
      <c r="C100" s="605"/>
      <c r="E100" s="606" t="str">
        <f>'Fixture Finales'!E15</f>
        <v>LANUS</v>
      </c>
      <c r="F100" s="607"/>
      <c r="G100" s="185">
        <f>'Fixture Finales'!F15</f>
        <v>0</v>
      </c>
      <c r="H100" s="606" t="str">
        <f>'Fixture Finales'!H15</f>
        <v>EL RETIRO</v>
      </c>
      <c r="I100" s="607"/>
      <c r="J100" s="185">
        <f>'Fixture Finales'!I15</f>
        <v>0</v>
      </c>
      <c r="N100" s="146"/>
      <c r="O100" s="146"/>
      <c r="P100" s="146"/>
      <c r="Q100" s="146"/>
      <c r="R100" s="146"/>
    </row>
    <row r="101" spans="2:18" s="164" customFormat="1" ht="15">
      <c r="B101" s="608" t="str">
        <f>'Fixture Finales'!T17</f>
        <v>LANUS</v>
      </c>
      <c r="C101" s="609"/>
      <c r="D101" s="166"/>
      <c r="E101" s="597" t="str">
        <f>'Fixture Finales'!E23</f>
        <v>EL RETIRO</v>
      </c>
      <c r="F101" s="598"/>
      <c r="G101" s="186">
        <f>'Fixture Finales'!F23</f>
        <v>0</v>
      </c>
      <c r="H101" s="597" t="str">
        <f>'Fixture Finales'!H23</f>
        <v>ARECO</v>
      </c>
      <c r="I101" s="598"/>
      <c r="J101" s="187">
        <f>'Fixture Finales'!I23</f>
        <v>0</v>
      </c>
      <c r="N101" s="146"/>
      <c r="O101" s="146"/>
      <c r="P101" s="146"/>
      <c r="Q101" s="146"/>
      <c r="R101" s="146"/>
    </row>
    <row r="102" spans="2:18" s="164" customFormat="1" ht="15.75" thickBot="1">
      <c r="B102" s="602" t="str">
        <f>'Fixture Finales'!T18</f>
        <v>ARECO</v>
      </c>
      <c r="C102" s="603"/>
      <c r="D102" s="166"/>
      <c r="E102" s="599" t="str">
        <f>'Fixture Finales'!E31</f>
        <v>LANUS</v>
      </c>
      <c r="F102" s="600"/>
      <c r="G102" s="188">
        <f>'Fixture Finales'!F31</f>
        <v>0</v>
      </c>
      <c r="H102" s="599" t="str">
        <f>'Fixture Finales'!H31</f>
        <v>ARECO</v>
      </c>
      <c r="I102" s="600"/>
      <c r="J102" s="189">
        <f>'Fixture Finales'!I31</f>
        <v>0</v>
      </c>
      <c r="N102" s="146"/>
      <c r="O102" s="146"/>
      <c r="P102" s="146"/>
      <c r="Q102" s="146"/>
      <c r="R102" s="146"/>
    </row>
    <row r="103" spans="2:11" s="164" customFormat="1" ht="15.75" thickBot="1">
      <c r="B103" s="595" t="str">
        <f>'Fixture Finales'!T19</f>
        <v>EL RETIRO</v>
      </c>
      <c r="C103" s="596"/>
      <c r="D103"/>
      <c r="E103"/>
      <c r="F103"/>
      <c r="G103"/>
      <c r="H103"/>
      <c r="I103"/>
      <c r="J103"/>
      <c r="K103"/>
    </row>
    <row r="104" s="164" customFormat="1" ht="15" thickBot="1"/>
    <row r="105" spans="2:13" s="164" customFormat="1" ht="15.75" thickBot="1">
      <c r="B105"/>
      <c r="C105"/>
      <c r="D105" s="601" t="str">
        <f>B106</f>
        <v>LANUS</v>
      </c>
      <c r="E105" s="582"/>
      <c r="F105" s="582" t="str">
        <f>B107</f>
        <v>ARECO</v>
      </c>
      <c r="G105" s="582"/>
      <c r="H105" s="582" t="str">
        <f>B108</f>
        <v>EL RETIRO</v>
      </c>
      <c r="I105" s="582"/>
      <c r="J105" s="168" t="s">
        <v>257</v>
      </c>
      <c r="K105" s="168" t="s">
        <v>258</v>
      </c>
      <c r="L105" s="168" t="s">
        <v>259</v>
      </c>
      <c r="M105" s="169" t="s">
        <v>260</v>
      </c>
    </row>
    <row r="106" spans="2:13" s="164" customFormat="1" ht="15">
      <c r="B106" s="583" t="str">
        <f>B101</f>
        <v>LANUS</v>
      </c>
      <c r="C106" s="584"/>
      <c r="D106" s="170"/>
      <c r="E106" s="171"/>
      <c r="F106" s="173">
        <f>G102</f>
        <v>0</v>
      </c>
      <c r="G106" s="173">
        <f>J102</f>
        <v>0</v>
      </c>
      <c r="H106" s="173">
        <f>G100</f>
        <v>0</v>
      </c>
      <c r="I106" s="173">
        <f>J100</f>
        <v>0</v>
      </c>
      <c r="J106" s="173">
        <f>SUM(F106,H106)</f>
        <v>0</v>
      </c>
      <c r="K106" s="173">
        <f>SUM(G106,I106)</f>
        <v>0</v>
      </c>
      <c r="L106" s="173">
        <f>SUM(J106-K106)</f>
        <v>0</v>
      </c>
      <c r="M106" s="174">
        <f>IF(G100&gt;J100,2,0)+IF(G100=J100,1,0)+IF(G102&gt;J102,2,0)+IF(G102=J102,1,0)</f>
        <v>2</v>
      </c>
    </row>
    <row r="107" spans="2:13" s="164" customFormat="1" ht="15">
      <c r="B107" s="585" t="str">
        <f>B102</f>
        <v>ARECO</v>
      </c>
      <c r="C107" s="586"/>
      <c r="D107" s="175">
        <f>J102</f>
        <v>0</v>
      </c>
      <c r="E107" s="172">
        <f>G102</f>
        <v>0</v>
      </c>
      <c r="F107" s="176"/>
      <c r="G107" s="176"/>
      <c r="H107" s="172">
        <f>J101</f>
        <v>0</v>
      </c>
      <c r="I107" s="172">
        <f>G101</f>
        <v>0</v>
      </c>
      <c r="J107" s="172">
        <f>SUM(D107,H107)</f>
        <v>0</v>
      </c>
      <c r="K107" s="172">
        <f>SUM(E107,I107)</f>
        <v>0</v>
      </c>
      <c r="L107" s="172">
        <f>SUM(J107-K107)</f>
        <v>0</v>
      </c>
      <c r="M107" s="177">
        <f>IF(G101&gt;J101,2,0)+IF(G101=J101,1,0)+IF(J100&gt;G100,2,0)+IF(J100=G100,1,0)</f>
        <v>2</v>
      </c>
    </row>
    <row r="108" spans="2:13" s="164" customFormat="1" ht="15.75" thickBot="1">
      <c r="B108" s="587" t="str">
        <f>B103</f>
        <v>EL RETIRO</v>
      </c>
      <c r="C108" s="588"/>
      <c r="D108" s="179">
        <f>J100</f>
        <v>0</v>
      </c>
      <c r="E108" s="180">
        <f>G100</f>
        <v>0</v>
      </c>
      <c r="F108" s="180">
        <f>G101</f>
        <v>0</v>
      </c>
      <c r="G108" s="180">
        <f>J101</f>
        <v>0</v>
      </c>
      <c r="H108" s="181"/>
      <c r="I108" s="181"/>
      <c r="J108" s="180">
        <f>SUM(D108,F108)</f>
        <v>0</v>
      </c>
      <c r="K108" s="180">
        <f>SUM(E108,G108)</f>
        <v>0</v>
      </c>
      <c r="L108" s="180">
        <f>SUM(J108-K108)</f>
        <v>0</v>
      </c>
      <c r="M108" s="182">
        <f>IF(J101&gt;G101,2,0)+IF(J101=G101,1,0)+IF(J102&gt;G102,2,0)+IF(J102=G102,1,0)</f>
        <v>2</v>
      </c>
    </row>
    <row r="109" spans="2:15" s="164" customFormat="1" ht="14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s="164" customFormat="1" ht="14.25">
      <c r="A110" s="183"/>
      <c r="B110" s="303"/>
      <c r="C110" s="303"/>
      <c r="D110" s="303"/>
      <c r="E110" s="303"/>
      <c r="F110" s="303"/>
      <c r="G110" s="303"/>
      <c r="H110" s="303"/>
      <c r="I110" s="303"/>
      <c r="J110" s="303"/>
      <c r="K110" s="303"/>
      <c r="L110" s="303"/>
      <c r="M110" s="303"/>
      <c r="N110" s="303"/>
      <c r="O110" s="303"/>
    </row>
    <row r="111" spans="2:12" ht="18.75" thickBot="1">
      <c r="B111" s="297"/>
      <c r="C111" s="297"/>
      <c r="D111" s="297"/>
      <c r="E111" s="297"/>
      <c r="F111" s="297"/>
      <c r="G111" s="297"/>
      <c r="H111" s="297"/>
      <c r="I111" s="297"/>
      <c r="J111" s="297"/>
      <c r="K111" s="297"/>
      <c r="L111" s="297"/>
    </row>
    <row r="112" spans="6:11" ht="15.75" thickBot="1">
      <c r="F112" s="680" t="s">
        <v>248</v>
      </c>
      <c r="G112" s="681"/>
      <c r="H112" s="682"/>
      <c r="I112" s="680" t="s">
        <v>249</v>
      </c>
      <c r="J112" s="681"/>
      <c r="K112" s="682"/>
    </row>
    <row r="113" spans="6:11" ht="15.75" thickBot="1">
      <c r="F113" s="304" t="s">
        <v>250</v>
      </c>
      <c r="G113" s="683" t="s">
        <v>251</v>
      </c>
      <c r="H113" s="684"/>
      <c r="I113" s="305" t="s">
        <v>250</v>
      </c>
      <c r="J113" s="685" t="s">
        <v>251</v>
      </c>
      <c r="K113" s="686"/>
    </row>
    <row r="114" spans="6:11" ht="15">
      <c r="F114" s="191" t="s">
        <v>64</v>
      </c>
      <c r="G114" s="192"/>
      <c r="H114" s="193"/>
      <c r="I114" s="194" t="s">
        <v>64</v>
      </c>
      <c r="J114" s="195"/>
      <c r="K114" s="196"/>
    </row>
    <row r="115" spans="6:11" ht="15">
      <c r="F115" s="202" t="s">
        <v>65</v>
      </c>
      <c r="G115" s="203"/>
      <c r="H115" s="204"/>
      <c r="I115" s="205" t="s">
        <v>65</v>
      </c>
      <c r="J115" s="206"/>
      <c r="K115" s="207"/>
    </row>
    <row r="116" spans="6:11" ht="15">
      <c r="F116" s="202" t="s">
        <v>66</v>
      </c>
      <c r="G116" s="306"/>
      <c r="H116" s="307"/>
      <c r="I116" s="205" t="s">
        <v>66</v>
      </c>
      <c r="J116" s="206"/>
      <c r="K116" s="207"/>
    </row>
    <row r="117" spans="6:11" ht="15">
      <c r="F117" s="202" t="s">
        <v>67</v>
      </c>
      <c r="G117" s="306"/>
      <c r="H117" s="307"/>
      <c r="I117" s="205" t="s">
        <v>67</v>
      </c>
      <c r="J117" s="206"/>
      <c r="K117" s="207"/>
    </row>
  </sheetData>
  <sheetProtection/>
  <mergeCells count="158">
    <mergeCell ref="C4:M4"/>
    <mergeCell ref="D6:K6"/>
    <mergeCell ref="B8:C8"/>
    <mergeCell ref="E8:F8"/>
    <mergeCell ref="H8:I8"/>
    <mergeCell ref="B9:C9"/>
    <mergeCell ref="E9:F9"/>
    <mergeCell ref="H9:I9"/>
    <mergeCell ref="B10:C10"/>
    <mergeCell ref="E10:F10"/>
    <mergeCell ref="H10:I10"/>
    <mergeCell ref="B11:C11"/>
    <mergeCell ref="E11:F11"/>
    <mergeCell ref="H11:I11"/>
    <mergeCell ref="B12:C12"/>
    <mergeCell ref="D14:E14"/>
    <mergeCell ref="F14:G14"/>
    <mergeCell ref="H14:I14"/>
    <mergeCell ref="B15:C15"/>
    <mergeCell ref="B16:C16"/>
    <mergeCell ref="B17:C17"/>
    <mergeCell ref="B21:C21"/>
    <mergeCell ref="E21:F21"/>
    <mergeCell ref="H21:I21"/>
    <mergeCell ref="B22:C22"/>
    <mergeCell ref="E22:F22"/>
    <mergeCell ref="H22:I22"/>
    <mergeCell ref="B23:C23"/>
    <mergeCell ref="E23:F23"/>
    <mergeCell ref="H23:I23"/>
    <mergeCell ref="B24:C24"/>
    <mergeCell ref="E24:F24"/>
    <mergeCell ref="H24:I24"/>
    <mergeCell ref="B25:C25"/>
    <mergeCell ref="D27:E27"/>
    <mergeCell ref="F27:G27"/>
    <mergeCell ref="H27:I27"/>
    <mergeCell ref="B28:C28"/>
    <mergeCell ref="B29:C29"/>
    <mergeCell ref="B30:C30"/>
    <mergeCell ref="B34:C34"/>
    <mergeCell ref="E34:F34"/>
    <mergeCell ref="H34:I34"/>
    <mergeCell ref="B35:C35"/>
    <mergeCell ref="E35:F35"/>
    <mergeCell ref="H35:I35"/>
    <mergeCell ref="B36:C36"/>
    <mergeCell ref="E36:F36"/>
    <mergeCell ref="H36:I36"/>
    <mergeCell ref="B37:C37"/>
    <mergeCell ref="E37:F37"/>
    <mergeCell ref="H37:I37"/>
    <mergeCell ref="B38:C38"/>
    <mergeCell ref="D40:E40"/>
    <mergeCell ref="F40:G40"/>
    <mergeCell ref="H40:I40"/>
    <mergeCell ref="B41:C41"/>
    <mergeCell ref="B42:C42"/>
    <mergeCell ref="B43:C43"/>
    <mergeCell ref="B47:C47"/>
    <mergeCell ref="E47:F47"/>
    <mergeCell ref="H47:I47"/>
    <mergeCell ref="B48:C48"/>
    <mergeCell ref="E48:F48"/>
    <mergeCell ref="H48:I48"/>
    <mergeCell ref="B49:C49"/>
    <mergeCell ref="E49:F49"/>
    <mergeCell ref="H49:I49"/>
    <mergeCell ref="B50:C50"/>
    <mergeCell ref="E50:F50"/>
    <mergeCell ref="H50:I50"/>
    <mergeCell ref="B51:C51"/>
    <mergeCell ref="D53:E53"/>
    <mergeCell ref="F53:G53"/>
    <mergeCell ref="H53:I53"/>
    <mergeCell ref="B54:C54"/>
    <mergeCell ref="B55:C55"/>
    <mergeCell ref="B56:C56"/>
    <mergeCell ref="B60:C60"/>
    <mergeCell ref="E60:F60"/>
    <mergeCell ref="H60:I60"/>
    <mergeCell ref="B61:C61"/>
    <mergeCell ref="E61:F61"/>
    <mergeCell ref="H61:I61"/>
    <mergeCell ref="B62:C62"/>
    <mergeCell ref="E62:F62"/>
    <mergeCell ref="H62:I62"/>
    <mergeCell ref="B63:C63"/>
    <mergeCell ref="E63:F63"/>
    <mergeCell ref="H63:I63"/>
    <mergeCell ref="B64:C64"/>
    <mergeCell ref="D66:E66"/>
    <mergeCell ref="F66:G66"/>
    <mergeCell ref="H66:I66"/>
    <mergeCell ref="B67:C67"/>
    <mergeCell ref="B68:C68"/>
    <mergeCell ref="B69:C69"/>
    <mergeCell ref="B73:C73"/>
    <mergeCell ref="E73:F73"/>
    <mergeCell ref="H73:I73"/>
    <mergeCell ref="B74:C74"/>
    <mergeCell ref="E74:F74"/>
    <mergeCell ref="H74:I74"/>
    <mergeCell ref="B75:C75"/>
    <mergeCell ref="E75:F75"/>
    <mergeCell ref="H75:I75"/>
    <mergeCell ref="B76:C76"/>
    <mergeCell ref="E76:F76"/>
    <mergeCell ref="H76:I76"/>
    <mergeCell ref="B77:C77"/>
    <mergeCell ref="D79:E79"/>
    <mergeCell ref="F79:G79"/>
    <mergeCell ref="H79:I79"/>
    <mergeCell ref="B80:C80"/>
    <mergeCell ref="B81:C81"/>
    <mergeCell ref="B82:C82"/>
    <mergeCell ref="B86:C86"/>
    <mergeCell ref="E86:F86"/>
    <mergeCell ref="H86:I86"/>
    <mergeCell ref="B87:C87"/>
    <mergeCell ref="E87:F87"/>
    <mergeCell ref="H87:I87"/>
    <mergeCell ref="B88:C88"/>
    <mergeCell ref="E88:F88"/>
    <mergeCell ref="H88:I88"/>
    <mergeCell ref="B89:C89"/>
    <mergeCell ref="E89:F89"/>
    <mergeCell ref="H89:I89"/>
    <mergeCell ref="B90:C90"/>
    <mergeCell ref="D92:E92"/>
    <mergeCell ref="F92:G92"/>
    <mergeCell ref="H92:I92"/>
    <mergeCell ref="B93:C93"/>
    <mergeCell ref="B94:C94"/>
    <mergeCell ref="B95:C95"/>
    <mergeCell ref="B99:C99"/>
    <mergeCell ref="E99:F99"/>
    <mergeCell ref="H99:I99"/>
    <mergeCell ref="B100:C100"/>
    <mergeCell ref="E100:F100"/>
    <mergeCell ref="H100:I100"/>
    <mergeCell ref="B107:C107"/>
    <mergeCell ref="B101:C101"/>
    <mergeCell ref="E101:F101"/>
    <mergeCell ref="H101:I101"/>
    <mergeCell ref="B102:C102"/>
    <mergeCell ref="E102:F102"/>
    <mergeCell ref="H102:I102"/>
    <mergeCell ref="B108:C108"/>
    <mergeCell ref="F112:H112"/>
    <mergeCell ref="I112:K112"/>
    <mergeCell ref="G113:H113"/>
    <mergeCell ref="J113:K113"/>
    <mergeCell ref="B103:C103"/>
    <mergeCell ref="D105:E105"/>
    <mergeCell ref="F105:G105"/>
    <mergeCell ref="H105:I105"/>
    <mergeCell ref="B106:C106"/>
  </mergeCells>
  <conditionalFormatting sqref="G9:G11 J9:J11">
    <cfRule type="cellIs" priority="8" dxfId="0" operator="between" stopIfTrue="1">
      <formula>0</formula>
      <formula>1000</formula>
    </cfRule>
  </conditionalFormatting>
  <conditionalFormatting sqref="G22:G24 J22:J24">
    <cfRule type="cellIs" priority="7" dxfId="0" operator="between" stopIfTrue="1">
      <formula>0</formula>
      <formula>1000</formula>
    </cfRule>
  </conditionalFormatting>
  <conditionalFormatting sqref="G35:G37 J35:J37">
    <cfRule type="cellIs" priority="6" dxfId="0" operator="between" stopIfTrue="1">
      <formula>0</formula>
      <formula>1000</formula>
    </cfRule>
  </conditionalFormatting>
  <conditionalFormatting sqref="G48:G50 J48:J50">
    <cfRule type="cellIs" priority="5" dxfId="0" operator="between" stopIfTrue="1">
      <formula>0</formula>
      <formula>1000</formula>
    </cfRule>
  </conditionalFormatting>
  <conditionalFormatting sqref="G61:G63 J61:J63">
    <cfRule type="cellIs" priority="4" dxfId="0" operator="between" stopIfTrue="1">
      <formula>0</formula>
      <formula>1000</formula>
    </cfRule>
  </conditionalFormatting>
  <conditionalFormatting sqref="G74:G76 J74:J76">
    <cfRule type="cellIs" priority="3" dxfId="0" operator="between" stopIfTrue="1">
      <formula>0</formula>
      <formula>1000</formula>
    </cfRule>
  </conditionalFormatting>
  <conditionalFormatting sqref="G87:G89 J87:J89">
    <cfRule type="cellIs" priority="2" dxfId="0" operator="between" stopIfTrue="1">
      <formula>0</formula>
      <formula>1000</formula>
    </cfRule>
  </conditionalFormatting>
  <conditionalFormatting sqref="G100:G102 J100:J102">
    <cfRule type="cellIs" priority="1" dxfId="0" operator="between" stopIfTrue="1">
      <formula>0</formula>
      <formula>1000</formula>
    </cfRule>
  </conditionalFormatting>
  <printOptions/>
  <pageMargins left="0.47" right="0.25" top="0.16" bottom="0.95" header="0" footer="0"/>
  <pageSetup fitToHeight="2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="90" zoomScaleNormal="90" zoomScalePageLayoutView="0" workbookViewId="0" topLeftCell="A1">
      <selection activeCell="R9" sqref="R9"/>
    </sheetView>
  </sheetViews>
  <sheetFormatPr defaultColWidth="11.421875" defaultRowHeight="12.75"/>
  <cols>
    <col min="1" max="1" width="5.57421875" style="0" customWidth="1"/>
    <col min="2" max="2" width="35.8515625" style="0" customWidth="1"/>
    <col min="3" max="3" width="1.1484375" style="0" customWidth="1"/>
    <col min="4" max="4" width="13.7109375" style="0" customWidth="1"/>
    <col min="5" max="5" width="2.7109375" style="0" customWidth="1"/>
    <col min="6" max="6" width="8.7109375" style="23" customWidth="1"/>
    <col min="7" max="7" width="2.7109375" style="23" customWidth="1"/>
    <col min="8" max="8" width="8.7109375" style="23" customWidth="1"/>
    <col min="9" max="9" width="2.7109375" style="23" customWidth="1"/>
    <col min="10" max="10" width="8.7109375" style="23" customWidth="1"/>
    <col min="11" max="11" width="2.7109375" style="23" customWidth="1"/>
    <col min="12" max="12" width="8.7109375" style="23" customWidth="1"/>
    <col min="13" max="13" width="2.7109375" style="23" customWidth="1"/>
    <col min="14" max="14" width="8.7109375" style="23" customWidth="1"/>
    <col min="15" max="15" width="2.7109375" style="23" customWidth="1"/>
    <col min="16" max="16" width="8.7109375" style="23" customWidth="1"/>
    <col min="17" max="17" width="2.8515625" style="23" customWidth="1"/>
    <col min="18" max="18" width="8.7109375" style="23" customWidth="1"/>
    <col min="19" max="19" width="9.28125" style="0" customWidth="1"/>
  </cols>
  <sheetData>
    <row r="1" spans="1:18" ht="18.75" thickBot="1">
      <c r="A1" s="493" t="s">
        <v>272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5"/>
    </row>
    <row r="2" ht="13.5" thickBot="1"/>
    <row r="3" spans="2:17" ht="18.75" thickBot="1">
      <c r="B3" s="61" t="s">
        <v>104</v>
      </c>
      <c r="D3" s="493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5"/>
      <c r="P3" s="499" t="s">
        <v>108</v>
      </c>
      <c r="Q3" s="500"/>
    </row>
    <row r="4" spans="7:17" ht="7.5" customHeight="1" thickBot="1">
      <c r="G4"/>
      <c r="I4"/>
      <c r="K4"/>
      <c r="M4"/>
      <c r="O4"/>
      <c r="Q4"/>
    </row>
    <row r="5" spans="1:19" ht="16.5" thickBot="1">
      <c r="A5" s="62" t="s">
        <v>108</v>
      </c>
      <c r="B5" s="62" t="s">
        <v>105</v>
      </c>
      <c r="C5" s="63"/>
      <c r="D5" s="62" t="s">
        <v>106</v>
      </c>
      <c r="E5" s="63"/>
      <c r="F5" s="62" t="s">
        <v>109</v>
      </c>
      <c r="G5" s="63"/>
      <c r="H5" s="62" t="s">
        <v>110</v>
      </c>
      <c r="I5" s="63"/>
      <c r="J5" s="62" t="s">
        <v>111</v>
      </c>
      <c r="K5" s="63"/>
      <c r="L5" s="62" t="s">
        <v>112</v>
      </c>
      <c r="M5" s="63"/>
      <c r="N5" s="62" t="s">
        <v>113</v>
      </c>
      <c r="O5" s="63"/>
      <c r="P5" s="62" t="s">
        <v>114</v>
      </c>
      <c r="Q5" s="63"/>
      <c r="R5" s="62" t="s">
        <v>115</v>
      </c>
      <c r="S5" s="21"/>
    </row>
    <row r="6" spans="1:18" ht="15.75">
      <c r="A6" s="64">
        <v>1</v>
      </c>
      <c r="B6" s="52"/>
      <c r="D6" s="52"/>
      <c r="F6" s="55"/>
      <c r="G6"/>
      <c r="H6" s="55"/>
      <c r="I6"/>
      <c r="J6" s="55"/>
      <c r="K6"/>
      <c r="L6" s="55"/>
      <c r="M6"/>
      <c r="N6" s="55"/>
      <c r="O6"/>
      <c r="P6" s="55"/>
      <c r="Q6"/>
      <c r="R6" s="55"/>
    </row>
    <row r="7" spans="1:18" ht="15.75">
      <c r="A7" s="65">
        <v>2</v>
      </c>
      <c r="B7" s="53"/>
      <c r="D7" s="53"/>
      <c r="F7" s="56"/>
      <c r="G7"/>
      <c r="H7" s="56"/>
      <c r="I7"/>
      <c r="J7" s="56"/>
      <c r="K7"/>
      <c r="L7" s="56"/>
      <c r="M7"/>
      <c r="N7" s="56"/>
      <c r="O7"/>
      <c r="P7" s="56"/>
      <c r="Q7"/>
      <c r="R7" s="56"/>
    </row>
    <row r="8" spans="1:18" ht="15.75">
      <c r="A8" s="65">
        <v>3</v>
      </c>
      <c r="B8" s="53"/>
      <c r="D8" s="53"/>
      <c r="F8" s="56"/>
      <c r="G8"/>
      <c r="H8" s="56"/>
      <c r="I8"/>
      <c r="J8" s="56"/>
      <c r="K8"/>
      <c r="L8" s="56"/>
      <c r="M8"/>
      <c r="N8" s="56"/>
      <c r="O8"/>
      <c r="P8" s="56"/>
      <c r="Q8"/>
      <c r="R8" s="56"/>
    </row>
    <row r="9" spans="1:18" ht="15.75">
      <c r="A9" s="65">
        <v>4</v>
      </c>
      <c r="B9" s="56"/>
      <c r="D9" s="53"/>
      <c r="F9" s="56"/>
      <c r="G9"/>
      <c r="H9" s="56"/>
      <c r="I9"/>
      <c r="J9" s="56"/>
      <c r="K9"/>
      <c r="L9" s="56"/>
      <c r="M9"/>
      <c r="N9" s="56"/>
      <c r="O9"/>
      <c r="P9" s="56"/>
      <c r="Q9"/>
      <c r="R9" s="56"/>
    </row>
    <row r="10" spans="1:18" ht="15.75">
      <c r="A10" s="65">
        <v>5</v>
      </c>
      <c r="B10" s="53"/>
      <c r="D10" s="53"/>
      <c r="F10" s="56"/>
      <c r="G10"/>
      <c r="H10" s="56"/>
      <c r="I10"/>
      <c r="J10" s="56"/>
      <c r="K10"/>
      <c r="L10" s="56"/>
      <c r="M10"/>
      <c r="N10" s="56"/>
      <c r="O10"/>
      <c r="P10" s="56"/>
      <c r="Q10"/>
      <c r="R10" s="56"/>
    </row>
    <row r="11" spans="1:18" ht="15.75">
      <c r="A11" s="65">
        <v>6</v>
      </c>
      <c r="B11" s="53"/>
      <c r="D11" s="53"/>
      <c r="F11" s="56"/>
      <c r="G11"/>
      <c r="H11" s="56"/>
      <c r="I11"/>
      <c r="J11" s="56"/>
      <c r="K11"/>
      <c r="L11" s="56"/>
      <c r="M11"/>
      <c r="N11" s="56"/>
      <c r="O11"/>
      <c r="P11" s="56"/>
      <c r="Q11"/>
      <c r="R11" s="56"/>
    </row>
    <row r="12" spans="1:18" ht="15.75">
      <c r="A12" s="65">
        <v>7</v>
      </c>
      <c r="B12" s="53"/>
      <c r="D12" s="53"/>
      <c r="F12" s="56"/>
      <c r="G12"/>
      <c r="H12" s="56"/>
      <c r="I12"/>
      <c r="J12" s="56"/>
      <c r="K12"/>
      <c r="L12" s="56"/>
      <c r="M12"/>
      <c r="N12" s="56"/>
      <c r="O12"/>
      <c r="P12" s="56"/>
      <c r="Q12"/>
      <c r="R12" s="56"/>
    </row>
    <row r="13" spans="1:18" ht="15.75">
      <c r="A13" s="65">
        <v>8</v>
      </c>
      <c r="B13" s="53"/>
      <c r="D13" s="53"/>
      <c r="F13" s="56"/>
      <c r="G13"/>
      <c r="H13" s="56"/>
      <c r="I13"/>
      <c r="J13" s="56"/>
      <c r="K13"/>
      <c r="L13" s="56"/>
      <c r="M13"/>
      <c r="N13" s="56"/>
      <c r="O13"/>
      <c r="P13" s="56"/>
      <c r="Q13"/>
      <c r="R13" s="56"/>
    </row>
    <row r="14" spans="1:18" ht="15.75">
      <c r="A14" s="65">
        <v>9</v>
      </c>
      <c r="B14" s="53"/>
      <c r="D14" s="53"/>
      <c r="F14" s="56"/>
      <c r="G14"/>
      <c r="H14" s="56"/>
      <c r="I14"/>
      <c r="J14" s="56"/>
      <c r="K14"/>
      <c r="L14" s="56"/>
      <c r="M14"/>
      <c r="N14" s="56"/>
      <c r="O14"/>
      <c r="P14" s="56"/>
      <c r="Q14"/>
      <c r="R14" s="56"/>
    </row>
    <row r="15" spans="1:18" ht="15.75">
      <c r="A15" s="65">
        <v>10</v>
      </c>
      <c r="B15" s="53"/>
      <c r="D15" s="53"/>
      <c r="F15" s="56"/>
      <c r="G15"/>
      <c r="H15" s="56"/>
      <c r="I15"/>
      <c r="J15" s="56"/>
      <c r="K15"/>
      <c r="L15" s="56"/>
      <c r="M15"/>
      <c r="N15" s="56"/>
      <c r="O15"/>
      <c r="P15" s="56"/>
      <c r="Q15"/>
      <c r="R15" s="56"/>
    </row>
    <row r="16" spans="1:18" ht="15.75">
      <c r="A16" s="65">
        <v>11</v>
      </c>
      <c r="B16" s="53"/>
      <c r="D16" s="53"/>
      <c r="F16" s="56"/>
      <c r="G16"/>
      <c r="H16" s="56"/>
      <c r="I16"/>
      <c r="J16" s="56"/>
      <c r="K16"/>
      <c r="L16" s="56"/>
      <c r="M16"/>
      <c r="N16" s="56"/>
      <c r="O16"/>
      <c r="P16" s="56"/>
      <c r="Q16"/>
      <c r="R16" s="56"/>
    </row>
    <row r="17" spans="1:18" ht="15.75">
      <c r="A17" s="65">
        <v>12</v>
      </c>
      <c r="B17" s="53"/>
      <c r="D17" s="53"/>
      <c r="F17" s="56"/>
      <c r="G17"/>
      <c r="H17" s="56"/>
      <c r="I17"/>
      <c r="J17" s="56"/>
      <c r="K17"/>
      <c r="L17" s="56"/>
      <c r="M17"/>
      <c r="N17" s="56"/>
      <c r="O17"/>
      <c r="P17" s="56"/>
      <c r="Q17"/>
      <c r="R17" s="56"/>
    </row>
    <row r="18" spans="1:18" ht="15.75">
      <c r="A18" s="65">
        <v>13</v>
      </c>
      <c r="B18" s="53"/>
      <c r="D18" s="53"/>
      <c r="F18" s="56"/>
      <c r="G18"/>
      <c r="H18" s="56"/>
      <c r="I18"/>
      <c r="J18" s="56"/>
      <c r="K18"/>
      <c r="L18" s="56"/>
      <c r="M18"/>
      <c r="N18" s="56"/>
      <c r="O18"/>
      <c r="P18" s="56"/>
      <c r="Q18"/>
      <c r="R18" s="56"/>
    </row>
    <row r="19" spans="1:18" ht="16.5" thickBot="1">
      <c r="A19" s="66">
        <v>14</v>
      </c>
      <c r="B19" s="54"/>
      <c r="D19" s="54"/>
      <c r="F19" s="57"/>
      <c r="G19"/>
      <c r="H19" s="57"/>
      <c r="I19"/>
      <c r="J19" s="57"/>
      <c r="K19"/>
      <c r="L19" s="57"/>
      <c r="M19"/>
      <c r="N19" s="57"/>
      <c r="O19"/>
      <c r="P19" s="57"/>
      <c r="Q19"/>
      <c r="R19" s="57"/>
    </row>
    <row r="20" spans="7:17" ht="6.75" customHeight="1" thickBot="1">
      <c r="G20"/>
      <c r="I20"/>
      <c r="K20"/>
      <c r="M20"/>
      <c r="O20"/>
      <c r="Q20"/>
    </row>
    <row r="21" spans="1:18" ht="15.75" thickBot="1">
      <c r="A21" s="490" t="s">
        <v>107</v>
      </c>
      <c r="B21" s="491"/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2"/>
    </row>
    <row r="22" ht="6.75" customHeight="1" thickBot="1"/>
    <row r="23" spans="1:18" ht="15" customHeight="1">
      <c r="A23" s="58"/>
      <c r="B23" s="50"/>
      <c r="C23" s="31"/>
      <c r="D23" s="501" t="s">
        <v>118</v>
      </c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3"/>
    </row>
    <row r="24" spans="1:18" ht="15" customHeight="1">
      <c r="A24" s="59"/>
      <c r="B24" s="51"/>
      <c r="C24" s="31"/>
      <c r="D24" s="487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9"/>
    </row>
    <row r="25" spans="1:18" ht="15" customHeight="1">
      <c r="A25" s="59"/>
      <c r="B25" s="51"/>
      <c r="C25" s="31"/>
      <c r="D25" s="487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9"/>
    </row>
    <row r="26" spans="1:18" ht="15" customHeight="1">
      <c r="A26" s="59"/>
      <c r="B26" s="51"/>
      <c r="C26" s="31"/>
      <c r="D26" s="487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9"/>
    </row>
    <row r="27" spans="1:18" ht="15" customHeight="1">
      <c r="A27" s="59"/>
      <c r="B27" s="51"/>
      <c r="C27" s="31"/>
      <c r="D27" s="487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9"/>
    </row>
    <row r="28" spans="1:18" ht="15" customHeight="1" thickBot="1">
      <c r="A28" s="485" t="s">
        <v>116</v>
      </c>
      <c r="B28" s="486"/>
      <c r="C28" s="60"/>
      <c r="D28" s="487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9"/>
    </row>
    <row r="29" spans="4:18" ht="6" customHeight="1" thickBot="1">
      <c r="D29" s="487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9"/>
    </row>
    <row r="30" spans="1:18" ht="15" customHeight="1">
      <c r="A30" s="58"/>
      <c r="B30" s="50"/>
      <c r="C30" s="31"/>
      <c r="D30" s="487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9"/>
    </row>
    <row r="31" spans="1:18" ht="15" customHeight="1">
      <c r="A31" s="59"/>
      <c r="B31" s="51"/>
      <c r="C31" s="31"/>
      <c r="D31" s="487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9"/>
    </row>
    <row r="32" spans="1:18" ht="15" customHeight="1">
      <c r="A32" s="59"/>
      <c r="B32" s="51"/>
      <c r="C32" s="31"/>
      <c r="D32" s="487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8"/>
      <c r="R32" s="489"/>
    </row>
    <row r="33" spans="1:18" ht="15" customHeight="1">
      <c r="A33" s="59"/>
      <c r="B33" s="51"/>
      <c r="C33" s="31"/>
      <c r="D33" s="487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9"/>
    </row>
    <row r="34" spans="1:18" ht="15" customHeight="1">
      <c r="A34" s="59"/>
      <c r="B34" s="51"/>
      <c r="C34" s="31"/>
      <c r="D34" s="487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  <c r="R34" s="489"/>
    </row>
    <row r="35" spans="1:18" ht="15" customHeight="1" thickBot="1">
      <c r="A35" s="485" t="s">
        <v>117</v>
      </c>
      <c r="B35" s="486"/>
      <c r="C35" s="60"/>
      <c r="D35" s="496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8"/>
    </row>
  </sheetData>
  <sheetProtection/>
  <mergeCells count="19">
    <mergeCell ref="A1:R1"/>
    <mergeCell ref="D3:O3"/>
    <mergeCell ref="A28:B28"/>
    <mergeCell ref="D33:R33"/>
    <mergeCell ref="D34:R34"/>
    <mergeCell ref="D35:R35"/>
    <mergeCell ref="P3:Q3"/>
    <mergeCell ref="D23:R23"/>
    <mergeCell ref="D24:R24"/>
    <mergeCell ref="D25:R25"/>
    <mergeCell ref="A35:B35"/>
    <mergeCell ref="D29:R29"/>
    <mergeCell ref="D30:R30"/>
    <mergeCell ref="D31:R31"/>
    <mergeCell ref="D32:R32"/>
    <mergeCell ref="A21:R21"/>
    <mergeCell ref="D26:R26"/>
    <mergeCell ref="D27:R27"/>
    <mergeCell ref="D28:R2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5:AF56"/>
  <sheetViews>
    <sheetView showGridLines="0" zoomScale="90" zoomScaleNormal="90" zoomScalePageLayoutView="0" workbookViewId="0" topLeftCell="A1">
      <selection activeCell="B18" sqref="B18"/>
    </sheetView>
  </sheetViews>
  <sheetFormatPr defaultColWidth="11.421875" defaultRowHeight="12.75"/>
  <cols>
    <col min="1" max="1" width="7.7109375" style="1" customWidth="1"/>
    <col min="2" max="2" width="28.7109375" style="0" customWidth="1"/>
    <col min="3" max="3" width="4.7109375" style="0" customWidth="1"/>
    <col min="4" max="4" width="7.7109375" style="1" customWidth="1"/>
    <col min="5" max="5" width="29.8515625" style="0" customWidth="1"/>
    <col min="6" max="6" width="2.28125" style="0" customWidth="1"/>
    <col min="7" max="7" width="3.7109375" style="3" customWidth="1"/>
    <col min="8" max="8" width="4.00390625" style="3" customWidth="1"/>
    <col min="9" max="9" width="3.8515625" style="3" customWidth="1"/>
    <col min="10" max="10" width="3.28125" style="3" customWidth="1"/>
    <col min="11" max="13" width="3.421875" style="3" customWidth="1"/>
    <col min="14" max="14" width="3.28125" style="3" bestFit="1" customWidth="1"/>
    <col min="15" max="16" width="4.00390625" style="3" customWidth="1"/>
    <col min="17" max="17" width="3.8515625" style="3" customWidth="1"/>
    <col min="18" max="18" width="4.00390625" style="3" customWidth="1"/>
    <col min="19" max="20" width="4.140625" style="3" customWidth="1"/>
    <col min="21" max="21" width="3.8515625" style="3" customWidth="1"/>
    <col min="22" max="22" width="4.140625" style="3" customWidth="1"/>
    <col min="23" max="23" width="3.421875" style="3" customWidth="1"/>
    <col min="24" max="24" width="3.57421875" style="3" customWidth="1"/>
    <col min="25" max="26" width="3.28125" style="3" customWidth="1"/>
    <col min="27" max="28" width="3.421875" style="3" customWidth="1"/>
    <col min="29" max="31" width="3.7109375" style="3" customWidth="1"/>
    <col min="32" max="32" width="4.28125" style="0" customWidth="1"/>
  </cols>
  <sheetData>
    <row r="4" ht="13.5" thickBot="1"/>
    <row r="5" spans="1:30" ht="13.5" thickBot="1">
      <c r="A5" s="96" t="s">
        <v>122</v>
      </c>
      <c r="B5" s="97" t="s">
        <v>1</v>
      </c>
      <c r="D5" s="96" t="s">
        <v>108</v>
      </c>
      <c r="E5" s="97" t="s">
        <v>1</v>
      </c>
      <c r="G5" s="532" t="s">
        <v>280</v>
      </c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3"/>
      <c r="AD5" s="534"/>
    </row>
    <row r="6" spans="7:30" ht="6" customHeight="1" thickBot="1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2" ht="13.5" customHeight="1" thickBot="1">
      <c r="A7" s="98" t="s">
        <v>2</v>
      </c>
      <c r="B7" s="99" t="s">
        <v>63</v>
      </c>
      <c r="D7" s="108" t="s">
        <v>157</v>
      </c>
      <c r="E7" s="109" t="s">
        <v>203</v>
      </c>
      <c r="G7" s="116">
        <v>1</v>
      </c>
      <c r="H7" s="117">
        <v>2</v>
      </c>
      <c r="I7" s="117">
        <v>3</v>
      </c>
      <c r="J7" s="117">
        <v>4</v>
      </c>
      <c r="K7" s="117">
        <v>5</v>
      </c>
      <c r="L7" s="117">
        <v>6</v>
      </c>
      <c r="M7" s="117">
        <v>7</v>
      </c>
      <c r="N7" s="117">
        <v>8</v>
      </c>
      <c r="O7" s="117">
        <v>9</v>
      </c>
      <c r="P7" s="117">
        <v>10</v>
      </c>
      <c r="Q7" s="117">
        <v>11</v>
      </c>
      <c r="R7" s="118">
        <v>12</v>
      </c>
      <c r="S7" s="4"/>
      <c r="T7" s="4"/>
      <c r="U7" s="116">
        <v>1</v>
      </c>
      <c r="V7" s="117">
        <v>2</v>
      </c>
      <c r="W7" s="117">
        <v>3</v>
      </c>
      <c r="X7" s="117">
        <v>4</v>
      </c>
      <c r="Y7" s="117">
        <v>5</v>
      </c>
      <c r="Z7" s="117">
        <v>6</v>
      </c>
      <c r="AA7" s="117">
        <v>7</v>
      </c>
      <c r="AB7" s="117">
        <v>8</v>
      </c>
      <c r="AC7" s="117">
        <v>9</v>
      </c>
      <c r="AD7" s="118">
        <v>10</v>
      </c>
      <c r="AE7"/>
      <c r="AF7" t="s">
        <v>0</v>
      </c>
    </row>
    <row r="8" spans="1:31" ht="13.5" customHeight="1" thickBot="1">
      <c r="A8" s="100" t="s">
        <v>4</v>
      </c>
      <c r="B8" s="101" t="s">
        <v>59</v>
      </c>
      <c r="D8" s="110" t="s">
        <v>158</v>
      </c>
      <c r="E8" s="111" t="s">
        <v>204</v>
      </c>
      <c r="F8" s="59"/>
      <c r="G8" s="535" t="s">
        <v>57</v>
      </c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4"/>
      <c r="T8" s="4"/>
      <c r="U8" s="535" t="s">
        <v>58</v>
      </c>
      <c r="V8" s="535"/>
      <c r="W8" s="535"/>
      <c r="X8" s="535"/>
      <c r="Y8" s="535"/>
      <c r="Z8" s="535"/>
      <c r="AA8" s="535"/>
      <c r="AB8" s="535"/>
      <c r="AC8" s="535"/>
      <c r="AD8" s="535"/>
      <c r="AE8" s="31"/>
    </row>
    <row r="9" spans="1:31" ht="13.5" customHeight="1" thickBot="1">
      <c r="A9" s="100" t="s">
        <v>5</v>
      </c>
      <c r="B9" s="101" t="s">
        <v>60</v>
      </c>
      <c r="D9" s="112" t="s">
        <v>159</v>
      </c>
      <c r="E9" s="113" t="s">
        <v>205</v>
      </c>
      <c r="G9" s="119">
        <v>1</v>
      </c>
      <c r="H9" s="120">
        <v>2</v>
      </c>
      <c r="I9" s="120">
        <v>3</v>
      </c>
      <c r="J9" s="120">
        <v>4</v>
      </c>
      <c r="K9" s="120">
        <v>5</v>
      </c>
      <c r="L9" s="120">
        <v>6</v>
      </c>
      <c r="M9" s="120">
        <v>7</v>
      </c>
      <c r="N9" s="120">
        <v>8</v>
      </c>
      <c r="O9" s="120">
        <v>9</v>
      </c>
      <c r="P9" s="120">
        <v>10</v>
      </c>
      <c r="Q9" s="120">
        <v>11</v>
      </c>
      <c r="R9" s="121">
        <v>12</v>
      </c>
      <c r="S9" s="4"/>
      <c r="T9" s="4"/>
      <c r="U9" s="119">
        <v>49</v>
      </c>
      <c r="V9" s="120">
        <v>50</v>
      </c>
      <c r="W9" s="120">
        <v>51</v>
      </c>
      <c r="X9" s="120">
        <v>52</v>
      </c>
      <c r="Y9" s="120">
        <v>53</v>
      </c>
      <c r="Z9" s="120">
        <v>54</v>
      </c>
      <c r="AA9" s="120">
        <v>55</v>
      </c>
      <c r="AB9" s="120">
        <v>56</v>
      </c>
      <c r="AC9" s="120">
        <v>57</v>
      </c>
      <c r="AD9" s="121">
        <v>58</v>
      </c>
      <c r="AE9"/>
    </row>
    <row r="10" spans="1:31" ht="13.5" customHeight="1">
      <c r="A10" s="100" t="s">
        <v>6</v>
      </c>
      <c r="B10" s="101" t="s">
        <v>87</v>
      </c>
      <c r="D10" s="114" t="s">
        <v>160</v>
      </c>
      <c r="E10" s="132" t="s">
        <v>154</v>
      </c>
      <c r="G10" s="122">
        <v>24</v>
      </c>
      <c r="H10" s="5">
        <v>23</v>
      </c>
      <c r="I10" s="5">
        <v>22</v>
      </c>
      <c r="J10" s="5">
        <v>21</v>
      </c>
      <c r="K10" s="5">
        <v>20</v>
      </c>
      <c r="L10" s="5">
        <v>19</v>
      </c>
      <c r="M10" s="5">
        <v>18</v>
      </c>
      <c r="N10" s="5">
        <v>17</v>
      </c>
      <c r="O10" s="5">
        <v>16</v>
      </c>
      <c r="P10" s="5">
        <v>15</v>
      </c>
      <c r="Q10" s="5">
        <v>14</v>
      </c>
      <c r="R10" s="123">
        <v>13</v>
      </c>
      <c r="S10" s="4"/>
      <c r="T10" s="4"/>
      <c r="U10" s="122">
        <v>68</v>
      </c>
      <c r="V10" s="5">
        <v>67</v>
      </c>
      <c r="W10" s="5">
        <v>66</v>
      </c>
      <c r="X10" s="5">
        <v>65</v>
      </c>
      <c r="Y10" s="5">
        <v>64</v>
      </c>
      <c r="Z10" s="5">
        <v>63</v>
      </c>
      <c r="AA10" s="5">
        <v>62</v>
      </c>
      <c r="AB10" s="5">
        <v>61</v>
      </c>
      <c r="AC10" s="5">
        <v>60</v>
      </c>
      <c r="AD10" s="123">
        <v>59</v>
      </c>
      <c r="AE10"/>
    </row>
    <row r="11" spans="1:31" ht="13.5" customHeight="1">
      <c r="A11" s="100" t="s">
        <v>7</v>
      </c>
      <c r="B11" s="101" t="s">
        <v>124</v>
      </c>
      <c r="D11" s="110" t="s">
        <v>161</v>
      </c>
      <c r="E11" s="133" t="s">
        <v>155</v>
      </c>
      <c r="G11" s="122">
        <v>25</v>
      </c>
      <c r="H11" s="5">
        <v>26</v>
      </c>
      <c r="I11" s="5">
        <v>27</v>
      </c>
      <c r="J11" s="5">
        <v>28</v>
      </c>
      <c r="K11" s="5">
        <v>29</v>
      </c>
      <c r="L11" s="5">
        <v>30</v>
      </c>
      <c r="M11" s="5">
        <v>31</v>
      </c>
      <c r="N11" s="5">
        <v>32</v>
      </c>
      <c r="O11" s="5">
        <v>33</v>
      </c>
      <c r="P11" s="5">
        <v>34</v>
      </c>
      <c r="Q11" s="5">
        <v>35</v>
      </c>
      <c r="R11" s="123">
        <v>36</v>
      </c>
      <c r="S11" s="4"/>
      <c r="T11" s="4"/>
      <c r="U11" s="122">
        <v>69</v>
      </c>
      <c r="V11" s="5">
        <v>70</v>
      </c>
      <c r="W11" s="5">
        <v>71</v>
      </c>
      <c r="X11" s="5">
        <v>72</v>
      </c>
      <c r="Y11" s="5">
        <v>73</v>
      </c>
      <c r="Z11" s="5">
        <v>74</v>
      </c>
      <c r="AA11" s="5">
        <v>75</v>
      </c>
      <c r="AB11" s="5">
        <v>76</v>
      </c>
      <c r="AC11" s="5">
        <v>77</v>
      </c>
      <c r="AD11" s="123">
        <v>78</v>
      </c>
      <c r="AE11"/>
    </row>
    <row r="12" spans="1:31" ht="13.5" customHeight="1" thickBot="1">
      <c r="A12" s="100" t="s">
        <v>8</v>
      </c>
      <c r="B12" s="101" t="s">
        <v>89</v>
      </c>
      <c r="D12" s="114" t="s">
        <v>162</v>
      </c>
      <c r="E12" s="133" t="s">
        <v>156</v>
      </c>
      <c r="G12" s="124">
        <v>48</v>
      </c>
      <c r="H12" s="125">
        <v>47</v>
      </c>
      <c r="I12" s="125">
        <v>46</v>
      </c>
      <c r="J12" s="125">
        <v>45</v>
      </c>
      <c r="K12" s="125">
        <v>44</v>
      </c>
      <c r="L12" s="125">
        <v>43</v>
      </c>
      <c r="M12" s="125">
        <v>42</v>
      </c>
      <c r="N12" s="125">
        <v>41</v>
      </c>
      <c r="O12" s="125">
        <v>40</v>
      </c>
      <c r="P12" s="125">
        <v>39</v>
      </c>
      <c r="Q12" s="125">
        <v>38</v>
      </c>
      <c r="R12" s="126">
        <v>37</v>
      </c>
      <c r="U12" s="127">
        <v>88</v>
      </c>
      <c r="V12" s="127">
        <v>87</v>
      </c>
      <c r="W12" s="127">
        <v>86</v>
      </c>
      <c r="X12" s="127">
        <v>85</v>
      </c>
      <c r="Y12" s="127">
        <v>84</v>
      </c>
      <c r="Z12" s="127">
        <v>83</v>
      </c>
      <c r="AA12" s="127">
        <v>82</v>
      </c>
      <c r="AB12" s="127">
        <v>81</v>
      </c>
      <c r="AC12" s="127">
        <v>80</v>
      </c>
      <c r="AD12" s="128">
        <v>79</v>
      </c>
      <c r="AE12"/>
    </row>
    <row r="13" spans="1:31" ht="13.5" customHeight="1">
      <c r="A13" s="100" t="s">
        <v>9</v>
      </c>
      <c r="B13" s="101" t="s">
        <v>125</v>
      </c>
      <c r="D13" s="110" t="s">
        <v>163</v>
      </c>
      <c r="E13" s="133" t="s">
        <v>201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V13" s="129"/>
      <c r="W13" s="129"/>
      <c r="X13" s="129"/>
      <c r="Y13" s="129"/>
      <c r="Z13" s="129"/>
      <c r="AA13" s="129"/>
      <c r="AB13" s="129"/>
      <c r="AC13" s="129"/>
      <c r="AD13" s="13"/>
      <c r="AE13"/>
    </row>
    <row r="14" spans="1:31" ht="13.5" customHeight="1">
      <c r="A14" s="100" t="s">
        <v>10</v>
      </c>
      <c r="B14" s="101" t="s">
        <v>126</v>
      </c>
      <c r="D14" s="114" t="s">
        <v>164</v>
      </c>
      <c r="E14" s="101" t="s">
        <v>206</v>
      </c>
      <c r="G14" s="505" t="s">
        <v>276</v>
      </c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/>
      <c r="T14"/>
      <c r="U14" s="505" t="s">
        <v>277</v>
      </c>
      <c r="V14" s="505"/>
      <c r="W14" s="505"/>
      <c r="X14" s="505"/>
      <c r="Y14" s="505"/>
      <c r="Z14" s="505"/>
      <c r="AA14" s="505"/>
      <c r="AB14" s="505"/>
      <c r="AC14" s="505"/>
      <c r="AD14" s="505"/>
      <c r="AE14"/>
    </row>
    <row r="15" spans="1:31" ht="13.5" customHeight="1" thickBot="1">
      <c r="A15" s="100" t="s">
        <v>11</v>
      </c>
      <c r="B15" s="102" t="s">
        <v>54</v>
      </c>
      <c r="D15" s="110" t="s">
        <v>165</v>
      </c>
      <c r="E15" s="101" t="s">
        <v>207</v>
      </c>
      <c r="U15" s="506" t="s">
        <v>278</v>
      </c>
      <c r="V15" s="506"/>
      <c r="W15" s="506"/>
      <c r="X15" s="506"/>
      <c r="Y15" s="506"/>
      <c r="Z15" s="506"/>
      <c r="AA15" s="506"/>
      <c r="AB15" s="506"/>
      <c r="AC15" s="506"/>
      <c r="AD15" s="506"/>
      <c r="AE15"/>
    </row>
    <row r="16" spans="1:31" ht="13.5" customHeight="1" thickBot="1">
      <c r="A16" s="100" t="s">
        <v>12</v>
      </c>
      <c r="B16" s="102" t="s">
        <v>127</v>
      </c>
      <c r="D16" s="114" t="s">
        <v>166</v>
      </c>
      <c r="E16" s="101" t="s">
        <v>208</v>
      </c>
      <c r="G16" s="532" t="s">
        <v>279</v>
      </c>
      <c r="H16" s="533"/>
      <c r="I16" s="533"/>
      <c r="J16" s="533"/>
      <c r="K16" s="533"/>
      <c r="L16" s="533"/>
      <c r="M16" s="533"/>
      <c r="N16" s="533"/>
      <c r="O16" s="533"/>
      <c r="P16" s="533"/>
      <c r="Q16" s="533"/>
      <c r="R16" s="533"/>
      <c r="S16" s="533"/>
      <c r="T16" s="533"/>
      <c r="U16" s="533"/>
      <c r="V16" s="533"/>
      <c r="W16" s="533"/>
      <c r="X16" s="533"/>
      <c r="Y16" s="533"/>
      <c r="Z16" s="533"/>
      <c r="AA16" s="533"/>
      <c r="AB16" s="533"/>
      <c r="AC16" s="533"/>
      <c r="AD16" s="534"/>
      <c r="AE16"/>
    </row>
    <row r="17" spans="1:31" ht="13.5" customHeight="1">
      <c r="A17" s="100" t="s">
        <v>13</v>
      </c>
      <c r="B17" s="102" t="s">
        <v>128</v>
      </c>
      <c r="D17" s="110" t="s">
        <v>167</v>
      </c>
      <c r="E17" s="101" t="s">
        <v>209</v>
      </c>
      <c r="N17" s="536" t="s">
        <v>57</v>
      </c>
      <c r="O17" s="536"/>
      <c r="P17" s="536"/>
      <c r="Q17" s="536"/>
      <c r="T17" s="536" t="s">
        <v>91</v>
      </c>
      <c r="U17" s="536"/>
      <c r="V17" s="536"/>
      <c r="W17" s="536"/>
      <c r="AE17"/>
    </row>
    <row r="18" spans="1:31" ht="13.5" customHeight="1">
      <c r="A18" s="100" t="s">
        <v>14</v>
      </c>
      <c r="B18" s="102" t="s">
        <v>129</v>
      </c>
      <c r="D18" s="114" t="s">
        <v>168</v>
      </c>
      <c r="E18" s="101" t="s">
        <v>210</v>
      </c>
      <c r="G18" s="6"/>
      <c r="H18" s="6"/>
      <c r="I18" s="6"/>
      <c r="N18" s="2" t="s">
        <v>64</v>
      </c>
      <c r="O18" s="2" t="s">
        <v>65</v>
      </c>
      <c r="P18" s="2" t="s">
        <v>66</v>
      </c>
      <c r="Q18" s="2" t="s">
        <v>67</v>
      </c>
      <c r="T18" s="2" t="s">
        <v>64</v>
      </c>
      <c r="U18" s="2" t="s">
        <v>65</v>
      </c>
      <c r="V18" s="2" t="s">
        <v>66</v>
      </c>
      <c r="W18" s="2" t="s">
        <v>67</v>
      </c>
      <c r="X18" s="6"/>
      <c r="Y18" s="6"/>
      <c r="Z18" s="6"/>
      <c r="AA18" s="6"/>
      <c r="AB18" s="6"/>
      <c r="AC18" s="6"/>
      <c r="AD18" s="6"/>
      <c r="AE18"/>
    </row>
    <row r="19" spans="1:31" ht="13.5" customHeight="1">
      <c r="A19" s="100" t="s">
        <v>15</v>
      </c>
      <c r="B19" s="101" t="s">
        <v>55</v>
      </c>
      <c r="D19" s="110" t="s">
        <v>169</v>
      </c>
      <c r="E19" s="101" t="s">
        <v>211</v>
      </c>
      <c r="N19" s="14"/>
      <c r="O19" s="14"/>
      <c r="P19" s="14"/>
      <c r="Q19" s="14"/>
      <c r="T19" s="14"/>
      <c r="U19" s="14"/>
      <c r="V19" s="14"/>
      <c r="W19" s="14"/>
      <c r="AE19"/>
    </row>
    <row r="20" spans="1:31" ht="13.5" customHeight="1">
      <c r="A20" s="100" t="s">
        <v>16</v>
      </c>
      <c r="B20" s="101" t="s">
        <v>130</v>
      </c>
      <c r="D20" s="114" t="s">
        <v>170</v>
      </c>
      <c r="E20" s="101" t="s">
        <v>74</v>
      </c>
      <c r="N20" s="5">
        <v>1</v>
      </c>
      <c r="O20" s="5">
        <v>2</v>
      </c>
      <c r="P20" s="5">
        <v>3</v>
      </c>
      <c r="Q20" s="5">
        <v>4</v>
      </c>
      <c r="T20" s="25">
        <v>1</v>
      </c>
      <c r="U20" s="25">
        <v>2</v>
      </c>
      <c r="V20" s="25">
        <v>3</v>
      </c>
      <c r="W20" s="25">
        <v>4</v>
      </c>
      <c r="AE20"/>
    </row>
    <row r="21" spans="1:31" ht="13.5" customHeight="1">
      <c r="A21" s="100" t="s">
        <v>17</v>
      </c>
      <c r="B21" s="101" t="s">
        <v>131</v>
      </c>
      <c r="D21" s="110" t="s">
        <v>171</v>
      </c>
      <c r="E21" s="101" t="s">
        <v>213</v>
      </c>
      <c r="N21" s="5">
        <v>7</v>
      </c>
      <c r="O21" s="5">
        <v>8</v>
      </c>
      <c r="P21" s="5">
        <v>5</v>
      </c>
      <c r="Q21" s="5">
        <v>6</v>
      </c>
      <c r="T21" s="25">
        <v>7</v>
      </c>
      <c r="U21" s="25">
        <v>8</v>
      </c>
      <c r="V21" s="25">
        <v>5</v>
      </c>
      <c r="W21" s="25">
        <v>6</v>
      </c>
      <c r="AE21"/>
    </row>
    <row r="22" spans="1:31" ht="13.5" customHeight="1">
      <c r="A22" s="100" t="s">
        <v>18</v>
      </c>
      <c r="B22" s="101" t="s">
        <v>132</v>
      </c>
      <c r="D22" s="114" t="s">
        <v>172</v>
      </c>
      <c r="E22" s="101" t="s">
        <v>215</v>
      </c>
      <c r="N22" s="5">
        <v>12</v>
      </c>
      <c r="O22" s="5">
        <v>10</v>
      </c>
      <c r="P22" s="5">
        <v>11</v>
      </c>
      <c r="Q22" s="5">
        <v>9</v>
      </c>
      <c r="T22" s="26" t="s">
        <v>72</v>
      </c>
      <c r="U22" s="25">
        <v>10</v>
      </c>
      <c r="V22" s="25" t="s">
        <v>71</v>
      </c>
      <c r="W22" s="25">
        <v>9</v>
      </c>
      <c r="AE22"/>
    </row>
    <row r="23" spans="1:31" ht="13.5" customHeight="1">
      <c r="A23" s="100" t="s">
        <v>19</v>
      </c>
      <c r="B23" s="101" t="s">
        <v>52</v>
      </c>
      <c r="D23" s="110" t="s">
        <v>173</v>
      </c>
      <c r="E23" s="101" t="s">
        <v>214</v>
      </c>
      <c r="G23" s="15"/>
      <c r="H23" s="15"/>
      <c r="I23" s="15"/>
      <c r="J23" s="15"/>
      <c r="K23" s="15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5"/>
      <c r="AA23" s="15"/>
      <c r="AB23" s="15"/>
      <c r="AC23" s="15"/>
      <c r="AD23" s="15"/>
      <c r="AE23"/>
    </row>
    <row r="24" spans="1:31" ht="13.5" customHeight="1">
      <c r="A24" s="100" t="s">
        <v>20</v>
      </c>
      <c r="B24" s="101" t="s">
        <v>53</v>
      </c>
      <c r="D24" s="114" t="s">
        <v>174</v>
      </c>
      <c r="E24" s="101" t="s">
        <v>212</v>
      </c>
      <c r="H24" s="131"/>
      <c r="I24" s="131"/>
      <c r="J24" s="131"/>
      <c r="K24" s="131"/>
      <c r="L24" s="131"/>
      <c r="M24" s="542" t="s">
        <v>123</v>
      </c>
      <c r="N24" s="542"/>
      <c r="O24" s="542"/>
      <c r="P24" s="542"/>
      <c r="Q24" s="542"/>
      <c r="R24" s="542"/>
      <c r="S24" s="542"/>
      <c r="T24" s="542"/>
      <c r="U24" s="542"/>
      <c r="V24" s="542"/>
      <c r="W24" s="542"/>
      <c r="X24" s="542"/>
      <c r="Z24" s="131"/>
      <c r="AA24" s="131"/>
      <c r="AB24" s="131"/>
      <c r="AC24" s="131"/>
      <c r="AD24" s="131"/>
      <c r="AE24"/>
    </row>
    <row r="25" spans="1:31" ht="13.5" customHeight="1" thickBot="1">
      <c r="A25" s="100" t="s">
        <v>21</v>
      </c>
      <c r="B25" s="103" t="s">
        <v>133</v>
      </c>
      <c r="D25" s="110" t="s">
        <v>175</v>
      </c>
      <c r="E25" s="101" t="s">
        <v>216</v>
      </c>
      <c r="T25" s="3" t="s">
        <v>0</v>
      </c>
      <c r="AE25"/>
    </row>
    <row r="26" spans="1:31" ht="13.5" customHeight="1" thickBot="1">
      <c r="A26" s="100" t="s">
        <v>22</v>
      </c>
      <c r="B26" s="101" t="s">
        <v>134</v>
      </c>
      <c r="D26" s="114" t="s">
        <v>176</v>
      </c>
      <c r="E26" s="101" t="s">
        <v>217</v>
      </c>
      <c r="J26" s="519" t="s">
        <v>68</v>
      </c>
      <c r="K26" s="520"/>
      <c r="L26" s="520"/>
      <c r="M26" s="520"/>
      <c r="N26" s="520"/>
      <c r="O26" s="520"/>
      <c r="P26" s="520"/>
      <c r="Q26" s="520"/>
      <c r="R26" s="521"/>
      <c r="T26" s="519" t="s">
        <v>93</v>
      </c>
      <c r="U26" s="520"/>
      <c r="V26" s="520"/>
      <c r="W26" s="520"/>
      <c r="X26" s="520"/>
      <c r="Y26" s="520"/>
      <c r="Z26" s="520"/>
      <c r="AA26" s="520"/>
      <c r="AB26" s="521"/>
      <c r="AE26"/>
    </row>
    <row r="27" spans="1:31" ht="13.5" customHeight="1">
      <c r="A27" s="100" t="s">
        <v>23</v>
      </c>
      <c r="B27" s="101" t="s">
        <v>135</v>
      </c>
      <c r="D27" s="110" t="s">
        <v>177</v>
      </c>
      <c r="E27" s="101" t="s">
        <v>218</v>
      </c>
      <c r="J27" s="527"/>
      <c r="K27" s="527"/>
      <c r="L27" s="527"/>
      <c r="M27" s="527"/>
      <c r="N27" s="527"/>
      <c r="T27" s="527"/>
      <c r="U27" s="527"/>
      <c r="V27" s="527"/>
      <c r="W27" s="527"/>
      <c r="X27" s="527"/>
      <c r="AE27"/>
    </row>
    <row r="28" spans="1:31" ht="13.5" customHeight="1">
      <c r="A28" s="100" t="s">
        <v>24</v>
      </c>
      <c r="B28" s="101" t="s">
        <v>136</v>
      </c>
      <c r="D28" s="114" t="s">
        <v>178</v>
      </c>
      <c r="E28" s="107" t="s">
        <v>219</v>
      </c>
      <c r="J28" s="528" t="s">
        <v>64</v>
      </c>
      <c r="K28" s="528"/>
      <c r="L28" s="528"/>
      <c r="M28" s="528"/>
      <c r="N28" s="529"/>
      <c r="T28" s="528" t="s">
        <v>64</v>
      </c>
      <c r="U28" s="528"/>
      <c r="V28" s="528"/>
      <c r="W28" s="528"/>
      <c r="X28" s="529"/>
      <c r="AE28"/>
    </row>
    <row r="29" spans="1:31" ht="13.5" customHeight="1">
      <c r="A29" s="100" t="s">
        <v>25</v>
      </c>
      <c r="B29" s="101" t="s">
        <v>92</v>
      </c>
      <c r="D29" s="110" t="s">
        <v>179</v>
      </c>
      <c r="E29" s="107" t="s">
        <v>220</v>
      </c>
      <c r="J29" s="530" t="s">
        <v>67</v>
      </c>
      <c r="K29" s="530"/>
      <c r="L29" s="530"/>
      <c r="M29" s="530"/>
      <c r="N29" s="531"/>
      <c r="O29" s="16"/>
      <c r="P29" s="16"/>
      <c r="Q29" s="17"/>
      <c r="R29" s="18"/>
      <c r="T29" s="530" t="s">
        <v>67</v>
      </c>
      <c r="U29" s="530"/>
      <c r="V29" s="530"/>
      <c r="W29" s="530"/>
      <c r="X29" s="531"/>
      <c r="Y29" s="16"/>
      <c r="Z29" s="16"/>
      <c r="AA29" s="17"/>
      <c r="AD29"/>
      <c r="AE29"/>
    </row>
    <row r="30" spans="1:31" ht="13.5" customHeight="1" thickBot="1">
      <c r="A30" s="104" t="s">
        <v>26</v>
      </c>
      <c r="B30" s="105" t="s">
        <v>88</v>
      </c>
      <c r="D30" s="114" t="s">
        <v>180</v>
      </c>
      <c r="E30" s="101" t="s">
        <v>221</v>
      </c>
      <c r="J30" s="513" t="s">
        <v>69</v>
      </c>
      <c r="K30" s="513"/>
      <c r="L30" s="513"/>
      <c r="M30" s="513"/>
      <c r="N30" s="513"/>
      <c r="O30" s="19"/>
      <c r="P30" s="522" t="s">
        <v>70</v>
      </c>
      <c r="Q30" s="523"/>
      <c r="R30" s="18"/>
      <c r="T30" s="513" t="s">
        <v>69</v>
      </c>
      <c r="U30" s="513"/>
      <c r="V30" s="513"/>
      <c r="W30" s="513"/>
      <c r="X30" s="513"/>
      <c r="Y30" s="19"/>
      <c r="Z30" s="522" t="s">
        <v>70</v>
      </c>
      <c r="AA30" s="523"/>
      <c r="AD30"/>
      <c r="AE30"/>
    </row>
    <row r="31" spans="1:31" ht="13.5" customHeight="1">
      <c r="A31" s="106" t="s">
        <v>27</v>
      </c>
      <c r="B31" s="107" t="s">
        <v>137</v>
      </c>
      <c r="D31" s="110" t="s">
        <v>181</v>
      </c>
      <c r="E31" s="103" t="s">
        <v>222</v>
      </c>
      <c r="J31" s="514" t="s">
        <v>65</v>
      </c>
      <c r="K31" s="514"/>
      <c r="L31" s="514"/>
      <c r="M31" s="514"/>
      <c r="N31" s="515"/>
      <c r="O31" s="15"/>
      <c r="P31" s="15"/>
      <c r="Q31" s="20"/>
      <c r="R31" s="18"/>
      <c r="T31" s="514" t="s">
        <v>65</v>
      </c>
      <c r="U31" s="514"/>
      <c r="V31" s="514"/>
      <c r="W31" s="514"/>
      <c r="X31" s="515"/>
      <c r="Y31" s="15"/>
      <c r="Z31" s="15"/>
      <c r="AA31" s="20"/>
      <c r="AD31"/>
      <c r="AE31"/>
    </row>
    <row r="32" spans="1:31" ht="13.5" customHeight="1">
      <c r="A32" s="100" t="s">
        <v>28</v>
      </c>
      <c r="B32" s="101" t="s">
        <v>138</v>
      </c>
      <c r="D32" s="114" t="s">
        <v>182</v>
      </c>
      <c r="E32" s="101" t="s">
        <v>223</v>
      </c>
      <c r="J32" s="530" t="s">
        <v>66</v>
      </c>
      <c r="K32" s="530"/>
      <c r="L32" s="530"/>
      <c r="M32" s="530"/>
      <c r="N32" s="531"/>
      <c r="T32" s="530" t="s">
        <v>66</v>
      </c>
      <c r="U32" s="530"/>
      <c r="V32" s="530"/>
      <c r="W32" s="530"/>
      <c r="X32" s="531"/>
      <c r="AE32"/>
    </row>
    <row r="33" spans="1:31" ht="13.5" customHeight="1">
      <c r="A33" s="100" t="s">
        <v>29</v>
      </c>
      <c r="B33" s="101" t="s">
        <v>139</v>
      </c>
      <c r="D33" s="110" t="s">
        <v>183</v>
      </c>
      <c r="E33" s="101" t="s">
        <v>224</v>
      </c>
      <c r="G33" s="504"/>
      <c r="H33" s="504"/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504"/>
      <c r="T33" s="504"/>
      <c r="U33" s="504"/>
      <c r="V33" s="504"/>
      <c r="W33" s="504"/>
      <c r="X33" s="504"/>
      <c r="Y33" s="504"/>
      <c r="Z33" s="504"/>
      <c r="AA33" s="504"/>
      <c r="AB33" s="504"/>
      <c r="AC33" s="504"/>
      <c r="AD33" s="504"/>
      <c r="AE33"/>
    </row>
    <row r="34" spans="1:30" ht="13.5" customHeight="1" thickBot="1">
      <c r="A34" s="100" t="s">
        <v>30</v>
      </c>
      <c r="B34" s="101" t="s">
        <v>140</v>
      </c>
      <c r="D34" s="114" t="s">
        <v>184</v>
      </c>
      <c r="E34" s="101" t="s">
        <v>225</v>
      </c>
      <c r="G34" s="504"/>
      <c r="H34" s="504"/>
      <c r="I34" s="504"/>
      <c r="J34" s="504"/>
      <c r="K34" s="504"/>
      <c r="L34" s="504"/>
      <c r="M34" s="504"/>
      <c r="N34" s="504"/>
      <c r="O34" s="504"/>
      <c r="P34" s="504"/>
      <c r="Q34" s="504"/>
      <c r="R34" s="504"/>
      <c r="S34" s="504"/>
      <c r="T34" s="504"/>
      <c r="U34" s="504"/>
      <c r="V34" s="504"/>
      <c r="W34" s="504"/>
      <c r="X34" s="504"/>
      <c r="Y34" s="504"/>
      <c r="Z34" s="504"/>
      <c r="AA34" s="504"/>
      <c r="AB34" s="504"/>
      <c r="AC34" s="504"/>
      <c r="AD34" s="504"/>
    </row>
    <row r="35" spans="1:24" ht="13.5" customHeight="1" thickBot="1">
      <c r="A35" s="100" t="s">
        <v>31</v>
      </c>
      <c r="B35" s="101" t="s">
        <v>141</v>
      </c>
      <c r="D35" s="110" t="s">
        <v>185</v>
      </c>
      <c r="E35" s="101" t="s">
        <v>226</v>
      </c>
      <c r="J35" s="539" t="s">
        <v>49</v>
      </c>
      <c r="K35" s="540"/>
      <c r="L35" s="540"/>
      <c r="M35" s="540"/>
      <c r="N35" s="540"/>
      <c r="O35" s="540"/>
      <c r="P35" s="540"/>
      <c r="Q35" s="540"/>
      <c r="R35" s="540"/>
      <c r="S35" s="540"/>
      <c r="T35" s="540"/>
      <c r="U35" s="540"/>
      <c r="V35" s="540"/>
      <c r="W35" s="540"/>
      <c r="X35" s="541"/>
    </row>
    <row r="36" spans="1:24" ht="13.5" customHeight="1">
      <c r="A36" s="100" t="s">
        <v>32</v>
      </c>
      <c r="B36" s="101" t="s">
        <v>199</v>
      </c>
      <c r="D36" s="114" t="s">
        <v>186</v>
      </c>
      <c r="E36" s="101" t="s">
        <v>227</v>
      </c>
      <c r="J36" s="516">
        <v>1996</v>
      </c>
      <c r="K36" s="517"/>
      <c r="L36" s="517"/>
      <c r="M36" s="518"/>
      <c r="N36" s="524" t="s">
        <v>50</v>
      </c>
      <c r="O36" s="525"/>
      <c r="P36" s="525"/>
      <c r="Q36" s="525"/>
      <c r="R36" s="525"/>
      <c r="S36" s="525"/>
      <c r="T36" s="525"/>
      <c r="U36" s="525"/>
      <c r="V36" s="525"/>
      <c r="W36" s="525"/>
      <c r="X36" s="526"/>
    </row>
    <row r="37" spans="1:24" ht="13.5" customHeight="1">
      <c r="A37" s="100" t="s">
        <v>33</v>
      </c>
      <c r="B37" s="101" t="s">
        <v>142</v>
      </c>
      <c r="D37" s="110" t="s">
        <v>187</v>
      </c>
      <c r="E37" s="101" t="s">
        <v>228</v>
      </c>
      <c r="J37" s="507">
        <v>1997</v>
      </c>
      <c r="K37" s="508"/>
      <c r="L37" s="508"/>
      <c r="M37" s="509"/>
      <c r="N37" s="510" t="s">
        <v>48</v>
      </c>
      <c r="O37" s="511"/>
      <c r="P37" s="511"/>
      <c r="Q37" s="511"/>
      <c r="R37" s="511"/>
      <c r="S37" s="511"/>
      <c r="T37" s="511"/>
      <c r="U37" s="511"/>
      <c r="V37" s="511"/>
      <c r="W37" s="511"/>
      <c r="X37" s="512"/>
    </row>
    <row r="38" spans="1:27" ht="13.5" customHeight="1">
      <c r="A38" s="100" t="s">
        <v>34</v>
      </c>
      <c r="B38" s="101" t="s">
        <v>143</v>
      </c>
      <c r="D38" s="114" t="s">
        <v>188</v>
      </c>
      <c r="E38" s="115" t="s">
        <v>229</v>
      </c>
      <c r="J38" s="507">
        <v>1998</v>
      </c>
      <c r="K38" s="508"/>
      <c r="L38" s="508"/>
      <c r="M38" s="509"/>
      <c r="N38" s="510" t="s">
        <v>51</v>
      </c>
      <c r="O38" s="511"/>
      <c r="P38" s="511"/>
      <c r="Q38" s="511"/>
      <c r="R38" s="511"/>
      <c r="S38" s="511"/>
      <c r="T38" s="511"/>
      <c r="U38" s="511"/>
      <c r="V38" s="511"/>
      <c r="W38" s="511"/>
      <c r="X38" s="512"/>
      <c r="AA38" s="32" t="s">
        <v>0</v>
      </c>
    </row>
    <row r="39" spans="1:24" ht="13.5" customHeight="1">
      <c r="A39" s="100" t="s">
        <v>35</v>
      </c>
      <c r="B39" s="101" t="s">
        <v>144</v>
      </c>
      <c r="D39" s="110" t="s">
        <v>189</v>
      </c>
      <c r="E39" s="115" t="s">
        <v>230</v>
      </c>
      <c r="J39" s="507">
        <v>1999</v>
      </c>
      <c r="K39" s="508"/>
      <c r="L39" s="508"/>
      <c r="M39" s="509"/>
      <c r="N39" s="510" t="s">
        <v>3</v>
      </c>
      <c r="O39" s="511"/>
      <c r="P39" s="511"/>
      <c r="Q39" s="511"/>
      <c r="R39" s="511"/>
      <c r="S39" s="511"/>
      <c r="T39" s="511"/>
      <c r="U39" s="511"/>
      <c r="V39" s="511"/>
      <c r="W39" s="511"/>
      <c r="X39" s="512"/>
    </row>
    <row r="40" spans="1:24" ht="15.75">
      <c r="A40" s="100" t="s">
        <v>36</v>
      </c>
      <c r="B40" s="101" t="s">
        <v>145</v>
      </c>
      <c r="D40" s="114" t="s">
        <v>190</v>
      </c>
      <c r="E40" s="115" t="s">
        <v>231</v>
      </c>
      <c r="J40" s="507">
        <v>2000</v>
      </c>
      <c r="K40" s="508"/>
      <c r="L40" s="508"/>
      <c r="M40" s="509"/>
      <c r="N40" s="510" t="s">
        <v>48</v>
      </c>
      <c r="O40" s="511"/>
      <c r="P40" s="511"/>
      <c r="Q40" s="511"/>
      <c r="R40" s="511"/>
      <c r="S40" s="511"/>
      <c r="T40" s="511"/>
      <c r="U40" s="511"/>
      <c r="V40" s="511"/>
      <c r="W40" s="511"/>
      <c r="X40" s="512"/>
    </row>
    <row r="41" spans="1:24" ht="15.75">
      <c r="A41" s="100" t="s">
        <v>37</v>
      </c>
      <c r="B41" s="101" t="s">
        <v>146</v>
      </c>
      <c r="D41" s="110" t="s">
        <v>191</v>
      </c>
      <c r="E41" s="115" t="s">
        <v>232</v>
      </c>
      <c r="J41" s="507">
        <v>2001</v>
      </c>
      <c r="K41" s="508"/>
      <c r="L41" s="508"/>
      <c r="M41" s="509"/>
      <c r="N41" s="510" t="s">
        <v>3</v>
      </c>
      <c r="O41" s="511"/>
      <c r="P41" s="511"/>
      <c r="Q41" s="511"/>
      <c r="R41" s="511"/>
      <c r="S41" s="511"/>
      <c r="T41" s="511"/>
      <c r="U41" s="511"/>
      <c r="V41" s="511"/>
      <c r="W41" s="511"/>
      <c r="X41" s="512"/>
    </row>
    <row r="42" spans="1:24" ht="15.75">
      <c r="A42" s="100" t="s">
        <v>38</v>
      </c>
      <c r="B42" s="101" t="s">
        <v>147</v>
      </c>
      <c r="D42" s="114" t="s">
        <v>192</v>
      </c>
      <c r="E42" s="115" t="s">
        <v>233</v>
      </c>
      <c r="J42" s="507">
        <v>2002</v>
      </c>
      <c r="K42" s="508"/>
      <c r="L42" s="508"/>
      <c r="M42" s="509"/>
      <c r="N42" s="510" t="s">
        <v>3</v>
      </c>
      <c r="O42" s="511"/>
      <c r="P42" s="511"/>
      <c r="Q42" s="511"/>
      <c r="R42" s="511"/>
      <c r="S42" s="511"/>
      <c r="T42" s="511"/>
      <c r="U42" s="511"/>
      <c r="V42" s="511"/>
      <c r="W42" s="511"/>
      <c r="X42" s="512"/>
    </row>
    <row r="43" spans="1:24" ht="15.75">
      <c r="A43" s="100" t="s">
        <v>39</v>
      </c>
      <c r="B43" s="101" t="s">
        <v>148</v>
      </c>
      <c r="D43" s="110" t="s">
        <v>193</v>
      </c>
      <c r="E43" s="101" t="s">
        <v>235</v>
      </c>
      <c r="J43" s="507">
        <v>2003</v>
      </c>
      <c r="K43" s="508"/>
      <c r="L43" s="508"/>
      <c r="M43" s="509"/>
      <c r="N43" s="510" t="s">
        <v>52</v>
      </c>
      <c r="O43" s="511"/>
      <c r="P43" s="511"/>
      <c r="Q43" s="511"/>
      <c r="R43" s="511"/>
      <c r="S43" s="511"/>
      <c r="T43" s="511"/>
      <c r="U43" s="511"/>
      <c r="V43" s="511"/>
      <c r="W43" s="511"/>
      <c r="X43" s="512"/>
    </row>
    <row r="44" spans="1:24" ht="15.75">
      <c r="A44" s="100" t="s">
        <v>40</v>
      </c>
      <c r="B44" s="101" t="s">
        <v>149</v>
      </c>
      <c r="D44" s="114" t="s">
        <v>194</v>
      </c>
      <c r="E44" s="101" t="s">
        <v>236</v>
      </c>
      <c r="J44" s="507">
        <v>2004</v>
      </c>
      <c r="K44" s="508"/>
      <c r="L44" s="508"/>
      <c r="M44" s="509"/>
      <c r="N44" s="510" t="s">
        <v>53</v>
      </c>
      <c r="O44" s="511"/>
      <c r="P44" s="511"/>
      <c r="Q44" s="511"/>
      <c r="R44" s="511"/>
      <c r="S44" s="511"/>
      <c r="T44" s="511"/>
      <c r="U44" s="511"/>
      <c r="V44" s="511"/>
      <c r="W44" s="511"/>
      <c r="X44" s="512"/>
    </row>
    <row r="45" spans="1:24" ht="15.75">
      <c r="A45" s="100" t="s">
        <v>41</v>
      </c>
      <c r="B45" s="101" t="s">
        <v>150</v>
      </c>
      <c r="D45" s="110" t="s">
        <v>195</v>
      </c>
      <c r="E45" s="101" t="s">
        <v>234</v>
      </c>
      <c r="J45" s="507">
        <v>2005</v>
      </c>
      <c r="K45" s="508"/>
      <c r="L45" s="508"/>
      <c r="M45" s="509"/>
      <c r="N45" s="510" t="s">
        <v>52</v>
      </c>
      <c r="O45" s="511"/>
      <c r="P45" s="511"/>
      <c r="Q45" s="511"/>
      <c r="R45" s="511"/>
      <c r="S45" s="511"/>
      <c r="T45" s="511"/>
      <c r="U45" s="511"/>
      <c r="V45" s="511"/>
      <c r="W45" s="511"/>
      <c r="X45" s="512"/>
    </row>
    <row r="46" spans="1:24" ht="15.75">
      <c r="A46" s="100" t="s">
        <v>42</v>
      </c>
      <c r="B46" s="101" t="s">
        <v>56</v>
      </c>
      <c r="D46" s="114" t="s">
        <v>196</v>
      </c>
      <c r="E46" s="101" t="s">
        <v>90</v>
      </c>
      <c r="J46" s="507">
        <v>2006</v>
      </c>
      <c r="K46" s="508"/>
      <c r="L46" s="508"/>
      <c r="M46" s="509"/>
      <c r="N46" s="510" t="s">
        <v>52</v>
      </c>
      <c r="O46" s="511"/>
      <c r="P46" s="511"/>
      <c r="Q46" s="511"/>
      <c r="R46" s="511"/>
      <c r="S46" s="511"/>
      <c r="T46" s="511"/>
      <c r="U46" s="511"/>
      <c r="V46" s="511"/>
      <c r="W46" s="511"/>
      <c r="X46" s="512"/>
    </row>
    <row r="47" spans="1:24" ht="15.75">
      <c r="A47" s="100" t="s">
        <v>43</v>
      </c>
      <c r="B47" s="101" t="s">
        <v>151</v>
      </c>
      <c r="D47" s="110" t="s">
        <v>197</v>
      </c>
      <c r="E47" s="101" t="s">
        <v>237</v>
      </c>
      <c r="J47" s="507">
        <v>2007</v>
      </c>
      <c r="K47" s="508"/>
      <c r="L47" s="508"/>
      <c r="M47" s="509"/>
      <c r="N47" s="510" t="s">
        <v>52</v>
      </c>
      <c r="O47" s="511"/>
      <c r="P47" s="511"/>
      <c r="Q47" s="511"/>
      <c r="R47" s="511"/>
      <c r="S47" s="511"/>
      <c r="T47" s="511"/>
      <c r="U47" s="511"/>
      <c r="V47" s="511"/>
      <c r="W47" s="511"/>
      <c r="X47" s="512"/>
    </row>
    <row r="48" spans="1:24" ht="15.75">
      <c r="A48" s="100" t="s">
        <v>44</v>
      </c>
      <c r="B48" s="101" t="s">
        <v>152</v>
      </c>
      <c r="D48" s="114" t="s">
        <v>198</v>
      </c>
      <c r="E48" s="101" t="s">
        <v>238</v>
      </c>
      <c r="J48" s="507">
        <v>2008</v>
      </c>
      <c r="K48" s="508"/>
      <c r="L48" s="508"/>
      <c r="M48" s="509"/>
      <c r="N48" s="510" t="s">
        <v>56</v>
      </c>
      <c r="O48" s="511"/>
      <c r="P48" s="511"/>
      <c r="Q48" s="511"/>
      <c r="R48" s="511"/>
      <c r="S48" s="511"/>
      <c r="T48" s="511"/>
      <c r="U48" s="511"/>
      <c r="V48" s="511"/>
      <c r="W48" s="511"/>
      <c r="X48" s="512"/>
    </row>
    <row r="49" spans="1:24" ht="15.75">
      <c r="A49" s="100" t="s">
        <v>45</v>
      </c>
      <c r="B49" s="101" t="s">
        <v>153</v>
      </c>
      <c r="D49" s="214" t="s">
        <v>239</v>
      </c>
      <c r="E49" s="215" t="s">
        <v>281</v>
      </c>
      <c r="J49" s="507">
        <v>2009</v>
      </c>
      <c r="K49" s="508"/>
      <c r="L49" s="508"/>
      <c r="M49" s="509"/>
      <c r="N49" s="510" t="s">
        <v>54</v>
      </c>
      <c r="O49" s="511"/>
      <c r="P49" s="511"/>
      <c r="Q49" s="511"/>
      <c r="R49" s="511"/>
      <c r="S49" s="511"/>
      <c r="T49" s="511"/>
      <c r="U49" s="511"/>
      <c r="V49" s="511"/>
      <c r="W49" s="511"/>
      <c r="X49" s="512"/>
    </row>
    <row r="50" spans="1:24" ht="15.75">
      <c r="A50" s="100" t="s">
        <v>46</v>
      </c>
      <c r="B50" s="101" t="s">
        <v>200</v>
      </c>
      <c r="D50" s="137"/>
      <c r="E50" s="134"/>
      <c r="J50" s="507">
        <v>2010</v>
      </c>
      <c r="K50" s="508"/>
      <c r="L50" s="508"/>
      <c r="M50" s="509"/>
      <c r="N50" s="510" t="s">
        <v>73</v>
      </c>
      <c r="O50" s="511"/>
      <c r="P50" s="511"/>
      <c r="Q50" s="511"/>
      <c r="R50" s="511"/>
      <c r="S50" s="511"/>
      <c r="T50" s="511"/>
      <c r="U50" s="511"/>
      <c r="V50" s="511"/>
      <c r="W50" s="511"/>
      <c r="X50" s="512"/>
    </row>
    <row r="51" spans="1:24" ht="13.5" customHeight="1" thickBot="1">
      <c r="A51" s="104" t="s">
        <v>47</v>
      </c>
      <c r="B51" s="111" t="s">
        <v>202</v>
      </c>
      <c r="D51" s="136"/>
      <c r="E51" s="135"/>
      <c r="J51" s="507">
        <v>2011</v>
      </c>
      <c r="K51" s="508"/>
      <c r="L51" s="508"/>
      <c r="M51" s="509"/>
      <c r="N51" s="510" t="s">
        <v>3</v>
      </c>
      <c r="O51" s="511"/>
      <c r="P51" s="511"/>
      <c r="Q51" s="511"/>
      <c r="R51" s="511"/>
      <c r="S51" s="511"/>
      <c r="T51" s="511"/>
      <c r="U51" s="511"/>
      <c r="V51" s="511"/>
      <c r="W51" s="511"/>
      <c r="X51" s="512"/>
    </row>
    <row r="52" spans="2:24" ht="16.5" thickBot="1">
      <c r="B52" s="7"/>
      <c r="J52" s="507">
        <v>2012</v>
      </c>
      <c r="K52" s="508"/>
      <c r="L52" s="508"/>
      <c r="M52" s="509"/>
      <c r="N52" s="510" t="s">
        <v>63</v>
      </c>
      <c r="O52" s="511"/>
      <c r="P52" s="511"/>
      <c r="Q52" s="511"/>
      <c r="R52" s="511"/>
      <c r="S52" s="511"/>
      <c r="T52" s="511"/>
      <c r="U52" s="511"/>
      <c r="V52" s="511"/>
      <c r="W52" s="511"/>
      <c r="X52" s="512"/>
    </row>
    <row r="53" spans="1:24" ht="16.5" thickBot="1">
      <c r="A53" s="537" t="s">
        <v>95</v>
      </c>
      <c r="B53" s="538"/>
      <c r="J53" s="507">
        <v>2013</v>
      </c>
      <c r="K53" s="508"/>
      <c r="L53" s="508"/>
      <c r="M53" s="509"/>
      <c r="N53" s="510" t="s">
        <v>60</v>
      </c>
      <c r="O53" s="511"/>
      <c r="P53" s="511"/>
      <c r="Q53" s="511"/>
      <c r="R53" s="511"/>
      <c r="S53" s="511"/>
      <c r="T53" s="511"/>
      <c r="U53" s="511"/>
      <c r="V53" s="511"/>
      <c r="W53" s="511"/>
      <c r="X53" s="512"/>
    </row>
    <row r="54" spans="1:24" ht="15.75">
      <c r="A54" s="28"/>
      <c r="B54" s="27" t="s">
        <v>96</v>
      </c>
      <c r="J54" s="507">
        <v>2014</v>
      </c>
      <c r="K54" s="508"/>
      <c r="L54" s="508"/>
      <c r="M54" s="509"/>
      <c r="N54" s="510" t="s">
        <v>63</v>
      </c>
      <c r="O54" s="511"/>
      <c r="P54" s="511"/>
      <c r="Q54" s="511"/>
      <c r="R54" s="511"/>
      <c r="S54" s="511"/>
      <c r="T54" s="511"/>
      <c r="U54" s="511"/>
      <c r="V54" s="511"/>
      <c r="W54" s="511"/>
      <c r="X54" s="512"/>
    </row>
    <row r="55" spans="1:2" ht="12.75">
      <c r="A55" s="9"/>
      <c r="B55" s="11" t="s">
        <v>61</v>
      </c>
    </row>
    <row r="56" spans="1:2" ht="12.75">
      <c r="A56" s="10"/>
      <c r="B56" s="8" t="s">
        <v>62</v>
      </c>
    </row>
  </sheetData>
  <sheetProtection/>
  <mergeCells count="68">
    <mergeCell ref="J29:N29"/>
    <mergeCell ref="T31:X31"/>
    <mergeCell ref="J54:M54"/>
    <mergeCell ref="N54:X54"/>
    <mergeCell ref="M24:X24"/>
    <mergeCell ref="J53:M53"/>
    <mergeCell ref="N53:X53"/>
    <mergeCell ref="J52:M52"/>
    <mergeCell ref="N52:X52"/>
    <mergeCell ref="P30:Q30"/>
    <mergeCell ref="J48:M48"/>
    <mergeCell ref="J47:M47"/>
    <mergeCell ref="N47:X47"/>
    <mergeCell ref="J44:M44"/>
    <mergeCell ref="N40:X40"/>
    <mergeCell ref="N42:X42"/>
    <mergeCell ref="N41:X41"/>
    <mergeCell ref="N43:X43"/>
    <mergeCell ref="J32:N32"/>
    <mergeCell ref="A53:B53"/>
    <mergeCell ref="J38:M38"/>
    <mergeCell ref="J35:X35"/>
    <mergeCell ref="J39:M39"/>
    <mergeCell ref="T32:X32"/>
    <mergeCell ref="N39:X39"/>
    <mergeCell ref="N45:X45"/>
    <mergeCell ref="J46:M46"/>
    <mergeCell ref="J51:M51"/>
    <mergeCell ref="N51:X51"/>
    <mergeCell ref="G5:AD5"/>
    <mergeCell ref="G8:R8"/>
    <mergeCell ref="U8:AD8"/>
    <mergeCell ref="G14:R14"/>
    <mergeCell ref="T28:X28"/>
    <mergeCell ref="J26:R26"/>
    <mergeCell ref="G16:AD16"/>
    <mergeCell ref="T17:W17"/>
    <mergeCell ref="N17:Q17"/>
    <mergeCell ref="J28:N28"/>
    <mergeCell ref="T29:X29"/>
    <mergeCell ref="J30:N30"/>
    <mergeCell ref="N48:X48"/>
    <mergeCell ref="N46:X46"/>
    <mergeCell ref="J37:M37"/>
    <mergeCell ref="N37:X37"/>
    <mergeCell ref="N38:X38"/>
    <mergeCell ref="J42:M42"/>
    <mergeCell ref="J41:M41"/>
    <mergeCell ref="T30:X30"/>
    <mergeCell ref="N44:X44"/>
    <mergeCell ref="J43:M43"/>
    <mergeCell ref="J31:N31"/>
    <mergeCell ref="J36:M36"/>
    <mergeCell ref="T26:AB26"/>
    <mergeCell ref="Z30:AA30"/>
    <mergeCell ref="N36:X36"/>
    <mergeCell ref="J27:N27"/>
    <mergeCell ref="T27:X27"/>
    <mergeCell ref="G34:AD34"/>
    <mergeCell ref="U14:AD14"/>
    <mergeCell ref="U15:AD15"/>
    <mergeCell ref="J50:M50"/>
    <mergeCell ref="N50:X50"/>
    <mergeCell ref="G33:AD33"/>
    <mergeCell ref="J49:M49"/>
    <mergeCell ref="J45:M45"/>
    <mergeCell ref="J40:M40"/>
    <mergeCell ref="N49:X49"/>
  </mergeCells>
  <printOptions horizontalCentered="1"/>
  <pageMargins left="0.5511811023622047" right="0.4330708661417323" top="0.1968503937007874" bottom="0.1968503937007874" header="0" footer="0"/>
  <pageSetup horizontalDpi="600" verticalDpi="600" orientation="portrait" paperSize="9" scale="10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M31"/>
  <sheetViews>
    <sheetView zoomScale="80" zoomScaleNormal="80" zoomScalePageLayoutView="0" workbookViewId="0" topLeftCell="A1">
      <selection activeCell="A4" sqref="A4"/>
    </sheetView>
  </sheetViews>
  <sheetFormatPr defaultColWidth="11.421875" defaultRowHeight="12.75"/>
  <cols>
    <col min="1" max="1" width="2.8515625" style="0" customWidth="1"/>
    <col min="2" max="2" width="18.8515625" style="23" customWidth="1"/>
    <col min="3" max="3" width="18.140625" style="23" customWidth="1"/>
    <col min="4" max="4" width="21.28125" style="23" bestFit="1" customWidth="1"/>
    <col min="5" max="5" width="24.28125" style="23" bestFit="1" customWidth="1"/>
    <col min="6" max="6" width="26.00390625" style="23" bestFit="1" customWidth="1"/>
    <col min="7" max="7" width="29.28125" style="23" bestFit="1" customWidth="1"/>
    <col min="8" max="8" width="25.7109375" style="23" bestFit="1" customWidth="1"/>
    <col min="9" max="9" width="21.28125" style="23" customWidth="1"/>
    <col min="10" max="11" width="23.7109375" style="23" bestFit="1" customWidth="1"/>
    <col min="12" max="12" width="19.57421875" style="23" bestFit="1" customWidth="1"/>
    <col min="13" max="13" width="24.421875" style="23" bestFit="1" customWidth="1"/>
  </cols>
  <sheetData>
    <row r="1" spans="2:13" s="21" customFormat="1" ht="16.5" thickBot="1">
      <c r="B1" s="546" t="s">
        <v>97</v>
      </c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8"/>
    </row>
    <row r="2" spans="2:13" ht="12.75">
      <c r="B2" s="140" t="s">
        <v>75</v>
      </c>
      <c r="C2" s="140" t="s">
        <v>76</v>
      </c>
      <c r="D2" s="138" t="s">
        <v>77</v>
      </c>
      <c r="E2" s="138" t="s">
        <v>78</v>
      </c>
      <c r="F2" s="138" t="s">
        <v>79</v>
      </c>
      <c r="G2" s="139" t="s">
        <v>80</v>
      </c>
      <c r="H2" s="140" t="s">
        <v>81</v>
      </c>
      <c r="I2" s="140" t="s">
        <v>82</v>
      </c>
      <c r="J2" s="139" t="s">
        <v>83</v>
      </c>
      <c r="K2" s="139" t="s">
        <v>84</v>
      </c>
      <c r="L2" s="138" t="s">
        <v>85</v>
      </c>
      <c r="M2" s="139" t="s">
        <v>86</v>
      </c>
    </row>
    <row r="3" spans="2:13" ht="12.75">
      <c r="B3" s="67" t="str">
        <f>'Ranking 2014- Zonas 2015'!B7</f>
        <v>PUCARA</v>
      </c>
      <c r="C3" s="67" t="str">
        <f>'Ranking 2014- Zonas 2015'!B8</f>
        <v>LA PLATA</v>
      </c>
      <c r="D3" s="67" t="str">
        <f>'Ranking 2014- Zonas 2015'!B9</f>
        <v>LICEO NAVAL</v>
      </c>
      <c r="E3" s="67" t="str">
        <f>'Ranking 2014- Zonas 2015'!B10</f>
        <v>SIC</v>
      </c>
      <c r="F3" s="67" t="str">
        <f>'Ranking 2014- Zonas 2015'!B11</f>
        <v>SAN MARTIN</v>
      </c>
      <c r="G3" s="67" t="str">
        <f>'Ranking 2014- Zonas 2015'!B12</f>
        <v>CASI</v>
      </c>
      <c r="H3" s="67" t="str">
        <f>'Ranking 2014- Zonas 2015'!B13</f>
        <v>SAN LUIS</v>
      </c>
      <c r="I3" s="67" t="str">
        <f>'Ranking 2014- Zonas 2015'!B14</f>
        <v>LOS TILOS</v>
      </c>
      <c r="J3" s="67" t="str">
        <f>'Ranking 2014- Zonas 2015'!B15</f>
        <v>NEWMAN</v>
      </c>
      <c r="K3" s="67" t="str">
        <f>'Ranking 2014- Zonas 2015'!B16</f>
        <v>BANCO NACION</v>
      </c>
      <c r="L3" s="67" t="str">
        <f>'Ranking 2014- Zonas 2015'!B17</f>
        <v>SAN ALBANO</v>
      </c>
      <c r="M3" s="67" t="str">
        <f>'Ranking 2014- Zonas 2015'!B18</f>
        <v>ATLETICO DEL ROSARIO</v>
      </c>
    </row>
    <row r="4" spans="2:13" ht="12.75">
      <c r="B4" s="67" t="str">
        <f>'Ranking 2014- Zonas 2015'!B30</f>
        <v>CUBA</v>
      </c>
      <c r="C4" s="67" t="str">
        <f>'Ranking 2014- Zonas 2015'!B29</f>
        <v>SITAS</v>
      </c>
      <c r="D4" s="67" t="str">
        <f>'Ranking 2014- Zonas 2015'!B28</f>
        <v>SAN CIRANO</v>
      </c>
      <c r="E4" s="67" t="str">
        <f>'Ranking 2014- Zonas 2015'!B27</f>
        <v>REGATAS BELLA VISTA</v>
      </c>
      <c r="F4" s="67" t="str">
        <f>'Ranking 2014- Zonas 2015'!B26</f>
        <v>PUEYRREDON </v>
      </c>
      <c r="G4" s="67" t="str">
        <f>'Ranking 2014- Zonas 2015'!B25</f>
        <v>BELGRANO ATHLETIC</v>
      </c>
      <c r="H4" s="67" t="str">
        <f>'Ranking 2014- Zonas 2015'!B24</f>
        <v>OLIVOS</v>
      </c>
      <c r="I4" s="67" t="str">
        <f>'Ranking 2014- Zonas 2015'!B23</f>
        <v>HINDU</v>
      </c>
      <c r="J4" s="67" t="str">
        <f>'Ranking 2014- Zonas 2015'!B22</f>
        <v>MARIANO MORENO</v>
      </c>
      <c r="K4" s="67" t="str">
        <f>'Ranking 2014- Zonas 2015'!B21</f>
        <v>DELTA</v>
      </c>
      <c r="L4" s="67" t="str">
        <f>'Ranking 2014- Zonas 2015'!B20</f>
        <v>BUENOS AIRES</v>
      </c>
      <c r="M4" s="67" t="str">
        <f>'Ranking 2014- Zonas 2015'!B19</f>
        <v>ALUMNI</v>
      </c>
    </row>
    <row r="5" spans="2:13" ht="12.75">
      <c r="B5" s="67" t="str">
        <f>'Ranking 2014- Zonas 2015'!B31</f>
        <v>CURUPAYTI</v>
      </c>
      <c r="C5" s="67" t="str">
        <f>'Ranking 2014- Zonas 2015'!B32</f>
        <v>SAN ANDRES</v>
      </c>
      <c r="D5" s="67" t="str">
        <f>'Ranking 2014- Zonas 2015'!B33</f>
        <v>CHAMPAGNAT</v>
      </c>
      <c r="E5" s="67" t="str">
        <f>'Ranking 2014- Zonas 2015'!B34</f>
        <v>HURLING</v>
      </c>
      <c r="F5" s="67" t="str">
        <f>'Ranking 2014- Zonas 2015'!B35</f>
        <v>DON BOSCO</v>
      </c>
      <c r="G5" s="67" t="str">
        <f>'Ranking 2014- Zonas 2015'!B36</f>
        <v>LOMAS ATHLETIC</v>
      </c>
      <c r="H5" s="67" t="str">
        <f>'Ranking 2014- Zonas 2015'!B37</f>
        <v>LOS MATREROS</v>
      </c>
      <c r="I5" s="67" t="str">
        <f>'Ranking 2014- Zonas 2015'!B38</f>
        <v>DAOM</v>
      </c>
      <c r="J5" s="67" t="str">
        <f>'Ranking 2014- Zonas 2015'!B39</f>
        <v>LA SALLE</v>
      </c>
      <c r="K5" s="67" t="str">
        <f>'Ranking 2014- Zonas 2015'!B40</f>
        <v>ST. BRENDANS</v>
      </c>
      <c r="L5" s="67" t="str">
        <f>'Ranking 2014- Zonas 2015'!B41</f>
        <v>SAN CARLOS</v>
      </c>
      <c r="M5" s="67" t="str">
        <f>'Ranking 2014- Zonas 2015'!B42</f>
        <v>MANUEL BELGRANO</v>
      </c>
    </row>
    <row r="6" spans="2:13" ht="13.5" thickBot="1">
      <c r="B6" s="68" t="str">
        <f>'Ranking 2014- Zonas 2015'!E9</f>
        <v>ITALIANO</v>
      </c>
      <c r="C6" s="68" t="str">
        <f>'Ranking 2014- Zonas 2015'!E8</f>
        <v>LICEO MILITAR</v>
      </c>
      <c r="D6" s="68" t="str">
        <f>'Ranking 2014- Zonas 2015'!E7</f>
        <v>TIGRE</v>
      </c>
      <c r="E6" s="68" t="str">
        <f>'Ranking 2014- Zonas 2015'!B51</f>
        <v>MONTE GRANDE</v>
      </c>
      <c r="F6" s="68" t="str">
        <f>'Ranking 2014- Zonas 2015'!B50</f>
        <v>GIMNASIA y ESGRIMA</v>
      </c>
      <c r="G6" s="68" t="str">
        <f>'Ranking 2014- Zonas 2015'!B49</f>
        <v>CENTRO NAVAL</v>
      </c>
      <c r="H6" s="68" t="str">
        <f>'Ranking 2014- Zonas 2015'!B48</f>
        <v>CIUDAD DE BUENOS AIRES</v>
      </c>
      <c r="I6" s="68" t="str">
        <f>'Ranking 2014- Zonas 2015'!B47</f>
        <v>SAN PATRICIO</v>
      </c>
      <c r="J6" s="68" t="str">
        <f>'Ranking 2014- Zonas 2015'!B46</f>
        <v>SAN FERNANDO</v>
      </c>
      <c r="K6" s="68" t="str">
        <f>'Ranking 2014- Zonas 2015'!B45</f>
        <v>DEPORTIVA FRANCESA</v>
      </c>
      <c r="L6" s="68" t="str">
        <f>'Ranking 2014- Zonas 2015'!B44</f>
        <v>UNIV. DE LA PLATA</v>
      </c>
      <c r="M6" s="68" t="str">
        <f>'Ranking 2014- Zonas 2015'!B43</f>
        <v>C.U. DE QUILMES</v>
      </c>
    </row>
    <row r="7" ht="12.75">
      <c r="I7" s="35"/>
    </row>
    <row r="8" spans="2:13" s="21" customFormat="1" ht="16.5" thickBot="1">
      <c r="B8" s="546" t="s">
        <v>98</v>
      </c>
      <c r="C8" s="547"/>
      <c r="D8" s="547"/>
      <c r="E8" s="547"/>
      <c r="F8" s="547"/>
      <c r="G8" s="547"/>
      <c r="H8" s="547"/>
      <c r="I8" s="547"/>
      <c r="J8" s="547"/>
      <c r="K8" s="548"/>
      <c r="L8" s="22"/>
      <c r="M8" s="22"/>
    </row>
    <row r="9" spans="2:11" ht="12.75">
      <c r="B9" s="139" t="s">
        <v>75</v>
      </c>
      <c r="C9" s="139" t="s">
        <v>76</v>
      </c>
      <c r="D9" s="140" t="s">
        <v>77</v>
      </c>
      <c r="E9" s="140" t="s">
        <v>78</v>
      </c>
      <c r="F9" s="140" t="s">
        <v>79</v>
      </c>
      <c r="G9" s="139" t="s">
        <v>80</v>
      </c>
      <c r="H9" s="138" t="s">
        <v>81</v>
      </c>
      <c r="I9" s="138" t="s">
        <v>82</v>
      </c>
      <c r="J9" s="138" t="s">
        <v>83</v>
      </c>
      <c r="K9" s="138" t="s">
        <v>84</v>
      </c>
    </row>
    <row r="10" spans="2:11" ht="12.75">
      <c r="B10" s="67" t="str">
        <f>'Ranking 2014- Zonas 2015'!E10</f>
        <v>CASA DE PADUA</v>
      </c>
      <c r="C10" s="67" t="str">
        <f>'Ranking 2014- Zonas 2015'!E11</f>
        <v>LUJAN</v>
      </c>
      <c r="D10" s="67" t="str">
        <f>'Ranking 2014- Zonas 2015'!E12</f>
        <v>ARGENTINO</v>
      </c>
      <c r="E10" s="67" t="str">
        <f>'Ranking 2014- Zonas 2015'!E13</f>
        <v>LANUS</v>
      </c>
      <c r="F10" s="67" t="str">
        <f>'Ranking 2014- Zonas 2015'!E14</f>
        <v>ALBATROS</v>
      </c>
      <c r="G10" s="67" t="str">
        <f>'Ranking 2014- Zonas 2015'!E15</f>
        <v>ARECO</v>
      </c>
      <c r="H10" s="67" t="str">
        <f>'Ranking 2014- Zonas 2015'!E16</f>
        <v>SAN MARCOS</v>
      </c>
      <c r="I10" s="67" t="str">
        <f>'Ranking 2014- Zonas 2015'!E17</f>
        <v>G y E DE ITUZAINGO</v>
      </c>
      <c r="J10" s="67" t="str">
        <f>'Ranking 2014- Zonas 2015'!E18</f>
        <v>ATLETICO y PROGRESO</v>
      </c>
      <c r="K10" s="67" t="str">
        <f>'Ranking 2014- Zonas 2015'!E19</f>
        <v>LAS CAÑAS</v>
      </c>
    </row>
    <row r="11" spans="2:11" ht="12.75">
      <c r="B11" s="67" t="str">
        <f>'Ranking 2014- Zonas 2015'!E29</f>
        <v>ARSENAL ZARATE</v>
      </c>
      <c r="C11" s="67" t="str">
        <f>'Ranking 2014- Zonas 2015'!E28</f>
        <v>MERCEDES</v>
      </c>
      <c r="D11" s="67" t="str">
        <f>'Ranking 2014- Zonas 2015'!E27</f>
        <v>OBRAS SANITARIAS</v>
      </c>
      <c r="E11" s="67" t="str">
        <f>'Ranking 2014- Zonas 2015'!E26</f>
        <v>ATLETICO CHASCOMUS</v>
      </c>
      <c r="F11" s="67" t="str">
        <f>'Ranking 2014- Zonas 2015'!E25</f>
        <v>CIUDAD DE CAMPANA</v>
      </c>
      <c r="G11" s="67" t="str">
        <f>'Ranking 2014- Zonas 2015'!E24</f>
        <v>TIRO FEDERAL DE SAN PEDRO</v>
      </c>
      <c r="H11" s="67" t="str">
        <f>'Ranking 2014- Zonas 2015'!E23</f>
        <v>VICENTE LOPEZ</v>
      </c>
      <c r="I11" s="67" t="str">
        <f>'Ranking 2014- Zonas 2015'!E22</f>
        <v>VARELA JR</v>
      </c>
      <c r="J11" s="67" t="str">
        <f>'Ranking 2014- Zonas 2015'!E21</f>
        <v>EL RETIRO</v>
      </c>
      <c r="K11" s="67" t="str">
        <f>'Ranking 2014- Zonas 2015'!E20</f>
        <v>BANCO HIPOTECARIO</v>
      </c>
    </row>
    <row r="12" spans="2:11" ht="12.75">
      <c r="B12" s="67" t="str">
        <f>'Ranking 2014- Zonas 2015'!E30</f>
        <v>SAN JOSE</v>
      </c>
      <c r="C12" s="67" t="str">
        <f>'Ranking 2014- Zonas 2015'!E31</f>
        <v>LOS CEDROS</v>
      </c>
      <c r="D12" s="67" t="str">
        <f>'Ranking 2014- Zonas 2015'!E32</f>
        <v>VIRREYES</v>
      </c>
      <c r="E12" s="67" t="str">
        <f>'Ranking 2014- Zonas 2015'!E33</f>
        <v>BERISSO</v>
      </c>
      <c r="F12" s="67" t="str">
        <f>'Ranking 2014- Zonas 2015'!E34</f>
        <v>VICENTINOS</v>
      </c>
      <c r="G12" s="67" t="str">
        <f>'Ranking 2014- Zonas 2015'!E35</f>
        <v>SAN MIGUEL</v>
      </c>
      <c r="H12" s="67" t="str">
        <f>'Ranking 2014- Zonas 2015'!E36</f>
        <v>BERAZATEGUI</v>
      </c>
      <c r="I12" s="67" t="str">
        <f>'Ranking 2014- Zonas 2015'!E37</f>
        <v>LOS PINOS</v>
      </c>
      <c r="J12" s="67" t="str">
        <f>'Ranking 2014- Zonas 2015'!E38</f>
        <v>FLORESTA</v>
      </c>
      <c r="K12" s="67" t="str">
        <f>'Ranking 2014- Zonas 2015'!E39</f>
        <v>BEROMAMA</v>
      </c>
    </row>
    <row r="13" spans="2:11" ht="13.5" thickBot="1">
      <c r="B13" s="69" t="str">
        <f>'Ranking 2014- Zonas 2015'!E49</f>
        <v>ENSENADA</v>
      </c>
      <c r="C13" s="68" t="str">
        <f>'Ranking 2014- Zonas 2015'!E48</f>
        <v>LAS HERAS</v>
      </c>
      <c r="D13" s="68" t="str">
        <f>'Ranking 2014- Zonas 2015'!E47</f>
        <v>SOCIEDAD HEBRAICA</v>
      </c>
      <c r="E13" s="68" t="str">
        <f>'Ranking 2014- Zonas 2015'!E46</f>
        <v>SAPA</v>
      </c>
      <c r="F13" s="68" t="str">
        <f>'Ranking 2014- Zonas 2015'!E45</f>
        <v>EZEIZA</v>
      </c>
      <c r="G13" s="68" t="str">
        <f>'Ranking 2014- Zonas 2015'!E44</f>
        <v>TIRO FEDERAL DE BADERO</v>
      </c>
      <c r="H13" s="68" t="str">
        <f>'Ranking 2014- Zonas 2015'!E43</f>
        <v>DEFENSORES DE GLEW</v>
      </c>
      <c r="I13" s="68" t="str">
        <f>'Ranking 2014- Zonas 2015'!E42</f>
        <v>PORTEÑO</v>
      </c>
      <c r="J13" s="68" t="str">
        <f>'Ranking 2014- Zonas 2015'!E41</f>
        <v>ALMAFUERTE</v>
      </c>
      <c r="K13" s="68" t="str">
        <f>'Ranking 2014- Zonas 2015'!E40</f>
        <v>ATLETICO SAN ANDRES</v>
      </c>
    </row>
    <row r="14" ht="13.5" thickBot="1"/>
    <row r="15" spans="2:7" ht="15.75" thickBot="1">
      <c r="B15" s="543" t="s">
        <v>94</v>
      </c>
      <c r="C15" s="544"/>
      <c r="D15" s="545"/>
      <c r="E15" s="24"/>
      <c r="F15" s="24"/>
      <c r="G15" s="24"/>
    </row>
    <row r="16" spans="5:7" ht="13.5" thickBot="1">
      <c r="E16" s="30"/>
      <c r="F16" s="30" t="s">
        <v>0</v>
      </c>
      <c r="G16" s="30"/>
    </row>
    <row r="17" spans="1:7" ht="16.5" thickBot="1">
      <c r="A17" s="22">
        <v>1</v>
      </c>
      <c r="B17" s="29" t="s">
        <v>55</v>
      </c>
      <c r="C17" s="70"/>
      <c r="F17" s="30"/>
      <c r="G17" s="30"/>
    </row>
    <row r="18" spans="1:3" ht="16.5" thickBot="1">
      <c r="A18" s="22">
        <v>2</v>
      </c>
      <c r="B18" s="29" t="s">
        <v>119</v>
      </c>
      <c r="C18" s="213"/>
    </row>
    <row r="19" spans="1:3" ht="16.5" thickBot="1">
      <c r="A19" s="22">
        <v>3</v>
      </c>
      <c r="B19" s="29" t="s">
        <v>63</v>
      </c>
      <c r="C19" s="141"/>
    </row>
    <row r="31" ht="12.75">
      <c r="E31" s="23" t="s">
        <v>0</v>
      </c>
    </row>
  </sheetData>
  <sheetProtection/>
  <mergeCells count="3">
    <mergeCell ref="B15:D15"/>
    <mergeCell ref="B1:M1"/>
    <mergeCell ref="B8:K8"/>
  </mergeCells>
  <printOptions horizontalCentered="1"/>
  <pageMargins left="0.15748031496062992" right="0.15748031496062992" top="1.299212598425197" bottom="0.984251968503937" header="0" footer="0"/>
  <pageSetup fitToHeight="1" fitToWidth="1" horizontalDpi="600" verticalDpi="600" orientation="landscape" paperSize="5" scale="63" r:id="rId1"/>
  <headerFooter alignWithMargins="0">
    <oddHeader>&amp;C&amp;"Arial,Negrita"&amp;14UNIÓN DE RUGBY DE BUENOS AIRES&amp;"Arial,Normal"&amp;10
&amp;"Arial,Negrita"&amp;12&amp;UZONAS DEL SEVEN A SIDE DE DIVISIÓN SUPERIOR
TEMPORADA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7:Q97"/>
  <sheetViews>
    <sheetView showGridLines="0" zoomScalePageLayoutView="0" workbookViewId="0" topLeftCell="A1">
      <selection activeCell="G18" sqref="G18"/>
    </sheetView>
  </sheetViews>
  <sheetFormatPr defaultColWidth="11.421875" defaultRowHeight="12.75"/>
  <cols>
    <col min="1" max="1" width="2.28125" style="146" customWidth="1"/>
    <col min="2" max="2" width="8.7109375" style="142" bestFit="1" customWidth="1"/>
    <col min="3" max="3" width="6.140625" style="143" bestFit="1" customWidth="1"/>
    <col min="4" max="4" width="27.57421875" style="144" customWidth="1"/>
    <col min="5" max="5" width="9.28125" style="144" customWidth="1"/>
    <col min="6" max="6" width="28.140625" style="144" customWidth="1"/>
    <col min="7" max="7" width="9.28125" style="144" customWidth="1"/>
    <col min="8" max="8" width="9.00390625" style="143" customWidth="1"/>
    <col min="9" max="9" width="8.57421875" style="145" bestFit="1" customWidth="1"/>
    <col min="10" max="10" width="15.57421875" style="145" customWidth="1"/>
    <col min="11" max="11" width="19.8515625" style="145" customWidth="1"/>
    <col min="12" max="12" width="3.8515625" style="146" customWidth="1"/>
    <col min="13" max="16384" width="11.421875" style="146" customWidth="1"/>
  </cols>
  <sheetData>
    <row r="1" ht="12.75"/>
    <row r="2" ht="12.75"/>
    <row r="3" ht="12.75"/>
    <row r="4" ht="12.75"/>
    <row r="5" ht="12.75"/>
    <row r="6" ht="13.5" thickBot="1"/>
    <row r="7" spans="2:11" ht="24.75" customHeight="1" thickBot="1">
      <c r="B7" s="385" t="s">
        <v>240</v>
      </c>
      <c r="C7" s="386" t="s">
        <v>241</v>
      </c>
      <c r="D7" s="386" t="s">
        <v>242</v>
      </c>
      <c r="E7" s="386" t="s">
        <v>243</v>
      </c>
      <c r="F7" s="386" t="s">
        <v>242</v>
      </c>
      <c r="G7" s="386" t="s">
        <v>243</v>
      </c>
      <c r="H7" s="386" t="s">
        <v>244</v>
      </c>
      <c r="I7" s="387" t="s">
        <v>245</v>
      </c>
      <c r="J7" s="557" t="s">
        <v>246</v>
      </c>
      <c r="K7" s="558"/>
    </row>
    <row r="8" spans="2:12" ht="24.75" customHeight="1">
      <c r="B8" s="377" t="s">
        <v>2</v>
      </c>
      <c r="C8" s="352">
        <v>7</v>
      </c>
      <c r="D8" s="328" t="str">
        <f>'[1]Zonas'!H11</f>
        <v>VICENTE LOPEZ</v>
      </c>
      <c r="E8" s="329">
        <v>22</v>
      </c>
      <c r="F8" s="328" t="str">
        <f>'[1]Zonas'!H12</f>
        <v>BERAZATEGUI</v>
      </c>
      <c r="G8" s="329">
        <v>10</v>
      </c>
      <c r="H8" s="352">
        <v>1</v>
      </c>
      <c r="I8" s="353">
        <v>0.5</v>
      </c>
      <c r="J8" s="559"/>
      <c r="K8" s="560"/>
      <c r="L8" s="146" t="s">
        <v>0</v>
      </c>
    </row>
    <row r="9" spans="2:11" ht="24.75" customHeight="1">
      <c r="B9" s="378" t="s">
        <v>4</v>
      </c>
      <c r="C9" s="354">
        <v>7</v>
      </c>
      <c r="D9" s="330" t="str">
        <f>'[1]Zonas'!H10</f>
        <v>SAN MARCOS</v>
      </c>
      <c r="E9" s="331">
        <v>28</v>
      </c>
      <c r="F9" s="330" t="str">
        <f>'[1]Zonas'!H13</f>
        <v>DEFENSORES DE GLEW</v>
      </c>
      <c r="G9" s="331">
        <v>0</v>
      </c>
      <c r="H9" s="354">
        <v>2</v>
      </c>
      <c r="I9" s="355">
        <v>0.5</v>
      </c>
      <c r="J9" s="551"/>
      <c r="K9" s="552"/>
    </row>
    <row r="10" spans="2:11" ht="24.75" customHeight="1">
      <c r="B10" s="378" t="s">
        <v>5</v>
      </c>
      <c r="C10" s="354">
        <v>8</v>
      </c>
      <c r="D10" s="332" t="str">
        <f>'[1]Zonas'!I11</f>
        <v>VARELA JR</v>
      </c>
      <c r="E10" s="333">
        <v>21</v>
      </c>
      <c r="F10" s="332" t="str">
        <f>'[1]Zonas'!I12</f>
        <v>LOS PINOS</v>
      </c>
      <c r="G10" s="333">
        <v>12</v>
      </c>
      <c r="H10" s="356">
        <v>3</v>
      </c>
      <c r="I10" s="357">
        <v>0.5</v>
      </c>
      <c r="J10" s="551"/>
      <c r="K10" s="552"/>
    </row>
    <row r="11" spans="2:11" ht="24.75" customHeight="1">
      <c r="B11" s="378" t="s">
        <v>6</v>
      </c>
      <c r="C11" s="354">
        <v>8</v>
      </c>
      <c r="D11" s="332" t="str">
        <f>'[1]Zonas'!I10</f>
        <v>G y E DE ITUZAINGO</v>
      </c>
      <c r="E11" s="333">
        <v>19</v>
      </c>
      <c r="F11" s="332" t="str">
        <f>'[1]Zonas'!I13</f>
        <v>PORTEÑO</v>
      </c>
      <c r="G11" s="333">
        <v>17</v>
      </c>
      <c r="H11" s="356">
        <v>1</v>
      </c>
      <c r="I11" s="357">
        <v>0.513888888888889</v>
      </c>
      <c r="J11" s="551"/>
      <c r="K11" s="552"/>
    </row>
    <row r="12" spans="2:11" ht="24.75" customHeight="1">
      <c r="B12" s="378" t="s">
        <v>7</v>
      </c>
      <c r="C12" s="354">
        <v>9</v>
      </c>
      <c r="D12" s="332" t="str">
        <f>'[1]Zonas'!J11</f>
        <v>EL RETIRO</v>
      </c>
      <c r="E12" s="333">
        <v>45</v>
      </c>
      <c r="F12" s="332" t="str">
        <f>'[1]Zonas'!J12</f>
        <v>FLORESTA</v>
      </c>
      <c r="G12" s="333">
        <v>0</v>
      </c>
      <c r="H12" s="356">
        <v>2</v>
      </c>
      <c r="I12" s="357">
        <v>0.513888888888889</v>
      </c>
      <c r="J12" s="551"/>
      <c r="K12" s="552"/>
    </row>
    <row r="13" spans="2:11" ht="24.75" customHeight="1">
      <c r="B13" s="378" t="s">
        <v>8</v>
      </c>
      <c r="C13" s="333">
        <v>9</v>
      </c>
      <c r="D13" s="334" t="str">
        <f>'[1]Zonas'!J10</f>
        <v>ATLETICO y PROGRESO</v>
      </c>
      <c r="E13" s="333">
        <v>26</v>
      </c>
      <c r="F13" s="334" t="str">
        <f>'[1]Zonas'!J13</f>
        <v>ALMAFUERTE</v>
      </c>
      <c r="G13" s="333">
        <v>14</v>
      </c>
      <c r="H13" s="333">
        <v>3</v>
      </c>
      <c r="I13" s="358">
        <v>0.513888888888889</v>
      </c>
      <c r="J13" s="551"/>
      <c r="K13" s="552"/>
    </row>
    <row r="14" spans="2:11" ht="24.75" customHeight="1">
      <c r="B14" s="378" t="s">
        <v>9</v>
      </c>
      <c r="C14" s="354">
        <v>10</v>
      </c>
      <c r="D14" s="334" t="str">
        <f>'[1]Zonas'!K11</f>
        <v>BANCO HIPOTECARIO</v>
      </c>
      <c r="E14" s="333">
        <v>33</v>
      </c>
      <c r="F14" s="334" t="str">
        <f>'[1]Zonas'!K12</f>
        <v>BEROMAMA</v>
      </c>
      <c r="G14" s="333">
        <v>0</v>
      </c>
      <c r="H14" s="333">
        <v>1</v>
      </c>
      <c r="I14" s="359">
        <v>0.5277777777777778</v>
      </c>
      <c r="J14" s="551"/>
      <c r="K14" s="552"/>
    </row>
    <row r="15" spans="2:14" ht="24.75" customHeight="1">
      <c r="B15" s="378" t="s">
        <v>10</v>
      </c>
      <c r="C15" s="333">
        <v>10</v>
      </c>
      <c r="D15" s="334" t="str">
        <f>'[1]Zonas'!K10</f>
        <v>LAS CAÑAS</v>
      </c>
      <c r="E15" s="333">
        <v>28</v>
      </c>
      <c r="F15" s="334" t="str">
        <f>'[1]Zonas'!K13</f>
        <v>ATLETICO SAN ANDRES</v>
      </c>
      <c r="G15" s="333">
        <v>12</v>
      </c>
      <c r="H15" s="336">
        <v>2</v>
      </c>
      <c r="I15" s="359">
        <v>0.5277777777777778</v>
      </c>
      <c r="J15" s="551" t="s">
        <v>0</v>
      </c>
      <c r="K15" s="552"/>
      <c r="N15" s="146" t="s">
        <v>0</v>
      </c>
    </row>
    <row r="16" spans="2:11" ht="24.75" customHeight="1">
      <c r="B16" s="378" t="s">
        <v>11</v>
      </c>
      <c r="C16" s="360">
        <v>3</v>
      </c>
      <c r="D16" s="337" t="str">
        <f>'[1]Zonas'!D3</f>
        <v>LICEO NAVAL</v>
      </c>
      <c r="E16" s="333">
        <v>36</v>
      </c>
      <c r="F16" s="337" t="str">
        <f>'[1]Zonas'!D6</f>
        <v>TIGRE</v>
      </c>
      <c r="G16" s="333">
        <v>0</v>
      </c>
      <c r="H16" s="360">
        <v>2</v>
      </c>
      <c r="I16" s="361">
        <v>0.5416666666666666</v>
      </c>
      <c r="J16" s="553" t="s">
        <v>0</v>
      </c>
      <c r="K16" s="554"/>
    </row>
    <row r="17" spans="2:11" ht="24.75" customHeight="1">
      <c r="B17" s="378" t="s">
        <v>12</v>
      </c>
      <c r="C17" s="360">
        <v>3</v>
      </c>
      <c r="D17" s="337" t="str">
        <f>'[1]Zonas'!D4</f>
        <v>SAN CIRANO</v>
      </c>
      <c r="E17" s="333">
        <v>12</v>
      </c>
      <c r="F17" s="337" t="str">
        <f>'[1]Zonas'!D5</f>
        <v>CHAMPAGNAT</v>
      </c>
      <c r="G17" s="333">
        <v>22</v>
      </c>
      <c r="H17" s="362">
        <v>3</v>
      </c>
      <c r="I17" s="361">
        <v>0.5416666666666666</v>
      </c>
      <c r="J17" s="551"/>
      <c r="K17" s="552"/>
    </row>
    <row r="18" spans="2:11" ht="24.75" customHeight="1">
      <c r="B18" s="379" t="s">
        <v>13</v>
      </c>
      <c r="C18" s="363">
        <v>4</v>
      </c>
      <c r="D18" s="346" t="str">
        <f>'[1]Zonas'!E3</f>
        <v>SIC</v>
      </c>
      <c r="E18" s="347">
        <v>14</v>
      </c>
      <c r="F18" s="346" t="str">
        <f>'[1]Zonas'!E6</f>
        <v>MONTE GRANDE</v>
      </c>
      <c r="G18" s="347">
        <v>5</v>
      </c>
      <c r="H18" s="363">
        <v>1</v>
      </c>
      <c r="I18" s="364">
        <v>0.5416666666666666</v>
      </c>
      <c r="J18" s="551"/>
      <c r="K18" s="552"/>
    </row>
    <row r="19" spans="2:11" ht="24.75" customHeight="1">
      <c r="B19" s="378" t="s">
        <v>14</v>
      </c>
      <c r="C19" s="380">
        <v>4</v>
      </c>
      <c r="D19" s="338" t="str">
        <f>'[1]Zonas'!E4</f>
        <v>REGATAS BELLA VISTA</v>
      </c>
      <c r="E19" s="331">
        <v>26</v>
      </c>
      <c r="F19" s="338" t="str">
        <f>'[1]Zonas'!E5</f>
        <v>HURLING</v>
      </c>
      <c r="G19" s="331">
        <v>7</v>
      </c>
      <c r="H19" s="362">
        <v>1</v>
      </c>
      <c r="I19" s="361">
        <v>0.5555555555555556</v>
      </c>
      <c r="J19" s="551"/>
      <c r="K19" s="552"/>
    </row>
    <row r="20" spans="2:12" ht="24.75" customHeight="1">
      <c r="B20" s="378" t="s">
        <v>15</v>
      </c>
      <c r="C20" s="360">
        <v>5</v>
      </c>
      <c r="D20" s="338" t="str">
        <f>'[1]Zonas'!F3</f>
        <v>SAN MARTIN</v>
      </c>
      <c r="E20" s="331">
        <v>21</v>
      </c>
      <c r="F20" s="338" t="str">
        <f>'[1]Zonas'!F6</f>
        <v>GIMNASIA y ESGRIMA</v>
      </c>
      <c r="G20" s="331">
        <v>17</v>
      </c>
      <c r="H20" s="360">
        <v>2</v>
      </c>
      <c r="I20" s="361">
        <v>0.5555555555555556</v>
      </c>
      <c r="J20" s="553"/>
      <c r="K20" s="554"/>
      <c r="L20" s="147"/>
    </row>
    <row r="21" spans="2:12" ht="24.75" customHeight="1">
      <c r="B21" s="378" t="s">
        <v>16</v>
      </c>
      <c r="C21" s="380">
        <v>5</v>
      </c>
      <c r="D21" s="337" t="str">
        <f>'[1]Zonas'!F4</f>
        <v>PUEYRREDON </v>
      </c>
      <c r="E21" s="333">
        <v>17</v>
      </c>
      <c r="F21" s="337" t="str">
        <f>'[1]Zonas'!F5</f>
        <v>DON BOSCO</v>
      </c>
      <c r="G21" s="333">
        <v>17</v>
      </c>
      <c r="H21" s="362">
        <v>3</v>
      </c>
      <c r="I21" s="361">
        <v>0.5555555555555556</v>
      </c>
      <c r="J21" s="551"/>
      <c r="K21" s="552"/>
      <c r="L21" s="148"/>
    </row>
    <row r="22" spans="2:11" ht="24.75" customHeight="1">
      <c r="B22" s="378" t="s">
        <v>17</v>
      </c>
      <c r="C22" s="381">
        <v>11</v>
      </c>
      <c r="D22" s="337" t="str">
        <f>'[1]Zonas'!L3</f>
        <v>SAN ALBANO</v>
      </c>
      <c r="E22" s="333">
        <v>29</v>
      </c>
      <c r="F22" s="338" t="str">
        <f>'[1]Zonas'!L6</f>
        <v>UNIV. DE LA PLATA</v>
      </c>
      <c r="G22" s="333">
        <v>0</v>
      </c>
      <c r="H22" s="365">
        <v>1</v>
      </c>
      <c r="I22" s="366">
        <v>0.5694444444444444</v>
      </c>
      <c r="J22" s="551"/>
      <c r="K22" s="552"/>
    </row>
    <row r="23" spans="2:11" ht="24.75" customHeight="1" thickBot="1">
      <c r="B23" s="382" t="s">
        <v>18</v>
      </c>
      <c r="C23" s="383">
        <v>11</v>
      </c>
      <c r="D23" s="348" t="str">
        <f>'[1]Zonas'!L4</f>
        <v>BUENOS AIRES</v>
      </c>
      <c r="E23" s="349">
        <v>42</v>
      </c>
      <c r="F23" s="348" t="str">
        <f>'[1]Zonas'!L5</f>
        <v>SAN CARLOS</v>
      </c>
      <c r="G23" s="349">
        <v>0</v>
      </c>
      <c r="H23" s="367">
        <v>2</v>
      </c>
      <c r="I23" s="368">
        <v>0.5694444444444444</v>
      </c>
      <c r="J23" s="549"/>
      <c r="K23" s="550"/>
    </row>
    <row r="24" spans="2:11" ht="24.75" customHeight="1">
      <c r="B24" s="384" t="s">
        <v>19</v>
      </c>
      <c r="C24" s="352">
        <v>7</v>
      </c>
      <c r="D24" s="339" t="str">
        <f>'[1]Zonas'!H10</f>
        <v>SAN MARCOS</v>
      </c>
      <c r="E24" s="340">
        <v>36</v>
      </c>
      <c r="F24" s="341" t="str">
        <f>'[1]Zonas'!H12</f>
        <v>BERAZATEGUI</v>
      </c>
      <c r="G24" s="340">
        <v>22</v>
      </c>
      <c r="H24" s="369">
        <v>1</v>
      </c>
      <c r="I24" s="370">
        <v>0.5833333333333334</v>
      </c>
      <c r="J24" s="555"/>
      <c r="K24" s="556"/>
    </row>
    <row r="25" spans="2:11" ht="24.75" customHeight="1">
      <c r="B25" s="378" t="s">
        <v>20</v>
      </c>
      <c r="C25" s="354">
        <v>7</v>
      </c>
      <c r="D25" s="332" t="str">
        <f>'[1]Zonas'!H11</f>
        <v>VICENTE LOPEZ</v>
      </c>
      <c r="E25" s="333">
        <v>31</v>
      </c>
      <c r="F25" s="330" t="str">
        <f>'[1]Zonas'!H13</f>
        <v>DEFENSORES DE GLEW</v>
      </c>
      <c r="G25" s="333">
        <v>7</v>
      </c>
      <c r="H25" s="371">
        <v>2</v>
      </c>
      <c r="I25" s="357">
        <v>0.5833333333333334</v>
      </c>
      <c r="J25" s="551"/>
      <c r="K25" s="552"/>
    </row>
    <row r="26" spans="2:11" ht="24.75" customHeight="1">
      <c r="B26" s="378" t="s">
        <v>21</v>
      </c>
      <c r="C26" s="354">
        <v>8</v>
      </c>
      <c r="D26" s="334" t="str">
        <f>'[1]Zonas'!I10</f>
        <v>G y E DE ITUZAINGO</v>
      </c>
      <c r="E26" s="333">
        <v>34</v>
      </c>
      <c r="F26" s="334" t="str">
        <f>'[1]Zonas'!I12</f>
        <v>LOS PINOS</v>
      </c>
      <c r="G26" s="333">
        <v>10</v>
      </c>
      <c r="H26" s="336">
        <v>3</v>
      </c>
      <c r="I26" s="358">
        <v>0.5833333333333334</v>
      </c>
      <c r="J26" s="551"/>
      <c r="K26" s="552"/>
    </row>
    <row r="27" spans="2:11" ht="24.75" customHeight="1">
      <c r="B27" s="378" t="s">
        <v>22</v>
      </c>
      <c r="C27" s="354">
        <v>8</v>
      </c>
      <c r="D27" s="334" t="str">
        <f>'[1]Zonas'!I11</f>
        <v>VARELA JR</v>
      </c>
      <c r="E27" s="333">
        <v>27</v>
      </c>
      <c r="F27" s="334" t="str">
        <f>'[1]Zonas'!I13</f>
        <v>PORTEÑO</v>
      </c>
      <c r="G27" s="333">
        <v>12</v>
      </c>
      <c r="H27" s="336">
        <v>1</v>
      </c>
      <c r="I27" s="358">
        <v>0.5972222222222222</v>
      </c>
      <c r="J27" s="551"/>
      <c r="K27" s="552"/>
    </row>
    <row r="28" spans="2:11" ht="24.75" customHeight="1">
      <c r="B28" s="378" t="s">
        <v>23</v>
      </c>
      <c r="C28" s="354">
        <v>9</v>
      </c>
      <c r="D28" s="334" t="str">
        <f>'[1]Zonas'!J10</f>
        <v>ATLETICO y PROGRESO</v>
      </c>
      <c r="E28" s="333">
        <v>34</v>
      </c>
      <c r="F28" s="334" t="str">
        <f>'[1]Zonas'!J12</f>
        <v>FLORESTA</v>
      </c>
      <c r="G28" s="333">
        <v>0</v>
      </c>
      <c r="H28" s="336">
        <v>2</v>
      </c>
      <c r="I28" s="358">
        <v>0.5972222222222222</v>
      </c>
      <c r="J28" s="551"/>
      <c r="K28" s="552"/>
    </row>
    <row r="29" spans="2:11" ht="24.75" customHeight="1">
      <c r="B29" s="378" t="s">
        <v>24</v>
      </c>
      <c r="C29" s="333">
        <v>9</v>
      </c>
      <c r="D29" s="342" t="str">
        <f>'[1]Zonas'!J11</f>
        <v>EL RETIRO</v>
      </c>
      <c r="E29" s="343">
        <v>35</v>
      </c>
      <c r="F29" s="342" t="str">
        <f>'[1]Zonas'!J13</f>
        <v>ALMAFUERTE</v>
      </c>
      <c r="G29" s="343">
        <v>5</v>
      </c>
      <c r="H29" s="336">
        <v>3</v>
      </c>
      <c r="I29" s="372">
        <v>0.5972222222222222</v>
      </c>
      <c r="J29" s="551"/>
      <c r="K29" s="552"/>
    </row>
    <row r="30" spans="2:11" ht="24.75" customHeight="1">
      <c r="B30" s="378" t="s">
        <v>25</v>
      </c>
      <c r="C30" s="354">
        <v>10</v>
      </c>
      <c r="D30" s="334" t="str">
        <f>'[1]Zonas'!K10</f>
        <v>LAS CAÑAS</v>
      </c>
      <c r="E30" s="333">
        <v>31</v>
      </c>
      <c r="F30" s="334" t="str">
        <f>'[1]Zonas'!K12</f>
        <v>BEROMAMA</v>
      </c>
      <c r="G30" s="333">
        <v>12</v>
      </c>
      <c r="H30" s="333">
        <v>1</v>
      </c>
      <c r="I30" s="358">
        <v>0.611111111111111</v>
      </c>
      <c r="J30" s="553"/>
      <c r="K30" s="554"/>
    </row>
    <row r="31" spans="2:11" ht="24.75" customHeight="1">
      <c r="B31" s="378" t="s">
        <v>26</v>
      </c>
      <c r="C31" s="333">
        <v>10</v>
      </c>
      <c r="D31" s="345" t="str">
        <f>'[1]Zonas'!K11</f>
        <v>BANCO HIPOTECARIO</v>
      </c>
      <c r="E31" s="331">
        <v>33</v>
      </c>
      <c r="F31" s="345" t="str">
        <f>'[1]Zonas'!K13</f>
        <v>ATLETICO SAN ANDRES</v>
      </c>
      <c r="G31" s="331">
        <v>7</v>
      </c>
      <c r="H31" s="336">
        <v>2</v>
      </c>
      <c r="I31" s="358">
        <v>0.611111111111111</v>
      </c>
      <c r="J31" s="551"/>
      <c r="K31" s="552"/>
    </row>
    <row r="32" spans="2:11" ht="24.75" customHeight="1">
      <c r="B32" s="378" t="s">
        <v>27</v>
      </c>
      <c r="C32" s="360">
        <v>3</v>
      </c>
      <c r="D32" s="338" t="str">
        <f>'[1]Zonas'!D3</f>
        <v>LICEO NAVAL</v>
      </c>
      <c r="E32" s="331">
        <v>17</v>
      </c>
      <c r="F32" s="338" t="str">
        <f>'[1]Zonas'!D5</f>
        <v>CHAMPAGNAT</v>
      </c>
      <c r="G32" s="331">
        <v>0</v>
      </c>
      <c r="H32" s="362">
        <v>1</v>
      </c>
      <c r="I32" s="361">
        <v>0.625</v>
      </c>
      <c r="J32" s="551"/>
      <c r="K32" s="552"/>
    </row>
    <row r="33" spans="2:11" ht="24.75" customHeight="1">
      <c r="B33" s="378" t="s">
        <v>28</v>
      </c>
      <c r="C33" s="360">
        <v>3</v>
      </c>
      <c r="D33" s="338" t="str">
        <f>'[1]Zonas'!D4</f>
        <v>SAN CIRANO</v>
      </c>
      <c r="E33" s="331">
        <v>26</v>
      </c>
      <c r="F33" s="338" t="str">
        <f>'[1]Zonas'!D6</f>
        <v>TIGRE</v>
      </c>
      <c r="G33" s="331">
        <v>12</v>
      </c>
      <c r="H33" s="362">
        <v>2</v>
      </c>
      <c r="I33" s="361">
        <v>0.625</v>
      </c>
      <c r="J33" s="551" t="s">
        <v>0</v>
      </c>
      <c r="K33" s="552"/>
    </row>
    <row r="34" spans="2:11" ht="24.75" customHeight="1">
      <c r="B34" s="378" t="s">
        <v>29</v>
      </c>
      <c r="C34" s="360">
        <v>4</v>
      </c>
      <c r="D34" s="337" t="str">
        <f>'[1]Zonas'!E3</f>
        <v>SIC</v>
      </c>
      <c r="E34" s="333">
        <v>14</v>
      </c>
      <c r="F34" s="337" t="str">
        <f>'[1]Zonas'!E5</f>
        <v>HURLING</v>
      </c>
      <c r="G34" s="333">
        <v>19</v>
      </c>
      <c r="H34" s="360">
        <v>3</v>
      </c>
      <c r="I34" s="361">
        <v>0.625</v>
      </c>
      <c r="J34" s="553"/>
      <c r="K34" s="554"/>
    </row>
    <row r="35" spans="2:11" ht="24.75" customHeight="1">
      <c r="B35" s="379" t="s">
        <v>30</v>
      </c>
      <c r="C35" s="363">
        <v>4</v>
      </c>
      <c r="D35" s="346" t="str">
        <f>'[1]Zonas'!E4</f>
        <v>REGATAS BELLA VISTA</v>
      </c>
      <c r="E35" s="347">
        <v>47</v>
      </c>
      <c r="F35" s="346" t="str">
        <f>'[1]Zonas'!E6</f>
        <v>MONTE GRANDE</v>
      </c>
      <c r="G35" s="347">
        <v>5</v>
      </c>
      <c r="H35" s="363">
        <v>1</v>
      </c>
      <c r="I35" s="364">
        <v>0.638888888888889</v>
      </c>
      <c r="J35" s="551"/>
      <c r="K35" s="552"/>
    </row>
    <row r="36" spans="2:11" ht="24.75" customHeight="1">
      <c r="B36" s="378" t="s">
        <v>31</v>
      </c>
      <c r="C36" s="360">
        <v>5</v>
      </c>
      <c r="D36" s="337" t="str">
        <f>'[1]Zonas'!F3</f>
        <v>SAN MARTIN</v>
      </c>
      <c r="E36" s="333">
        <v>26</v>
      </c>
      <c r="F36" s="338" t="str">
        <f>'[1]Zonas'!F5</f>
        <v>DON BOSCO</v>
      </c>
      <c r="G36" s="333">
        <v>14</v>
      </c>
      <c r="H36" s="362">
        <v>2</v>
      </c>
      <c r="I36" s="361">
        <v>0.638888888888889</v>
      </c>
      <c r="J36" s="551"/>
      <c r="K36" s="552"/>
    </row>
    <row r="37" spans="2:11" ht="24.75" customHeight="1">
      <c r="B37" s="378" t="s">
        <v>32</v>
      </c>
      <c r="C37" s="380">
        <v>5</v>
      </c>
      <c r="D37" s="337" t="str">
        <f>'[1]Zonas'!F4</f>
        <v>PUEYRREDON </v>
      </c>
      <c r="E37" s="333">
        <v>5</v>
      </c>
      <c r="F37" s="338" t="str">
        <f>'[1]Zonas'!F6</f>
        <v>GIMNASIA y ESGRIMA</v>
      </c>
      <c r="G37" s="333">
        <v>26</v>
      </c>
      <c r="H37" s="362">
        <v>3</v>
      </c>
      <c r="I37" s="361">
        <v>0.638888888888889</v>
      </c>
      <c r="J37" s="551"/>
      <c r="K37" s="552"/>
    </row>
    <row r="38" spans="2:11" ht="24.75" customHeight="1">
      <c r="B38" s="378" t="s">
        <v>33</v>
      </c>
      <c r="C38" s="381">
        <v>11</v>
      </c>
      <c r="D38" s="337" t="str">
        <f>'[1]Zonas'!L3</f>
        <v>SAN ALBANO</v>
      </c>
      <c r="E38" s="333">
        <v>35</v>
      </c>
      <c r="F38" s="338" t="str">
        <f>'[1]Zonas'!L5</f>
        <v>SAN CARLOS</v>
      </c>
      <c r="G38" s="333">
        <v>12</v>
      </c>
      <c r="H38" s="362">
        <v>1</v>
      </c>
      <c r="I38" s="361">
        <v>0.6527777777777778</v>
      </c>
      <c r="J38" s="551"/>
      <c r="K38" s="552"/>
    </row>
    <row r="39" spans="2:11" ht="24.75" customHeight="1" thickBot="1">
      <c r="B39" s="382" t="s">
        <v>34</v>
      </c>
      <c r="C39" s="383">
        <v>11</v>
      </c>
      <c r="D39" s="350" t="str">
        <f>'[1]Zonas'!L4</f>
        <v>BUENOS AIRES</v>
      </c>
      <c r="E39" s="351">
        <v>26</v>
      </c>
      <c r="F39" s="350" t="str">
        <f>'[1]Zonas'!L6</f>
        <v>UNIV. DE LA PLATA</v>
      </c>
      <c r="G39" s="351">
        <v>24</v>
      </c>
      <c r="H39" s="367">
        <v>2</v>
      </c>
      <c r="I39" s="368">
        <v>0.6527777777777778</v>
      </c>
      <c r="J39" s="549"/>
      <c r="K39" s="550"/>
    </row>
    <row r="40" spans="2:11" ht="24.75" customHeight="1">
      <c r="B40" s="384" t="s">
        <v>35</v>
      </c>
      <c r="C40" s="340">
        <v>7</v>
      </c>
      <c r="D40" s="344" t="str">
        <f>'[1]Zonas'!H10</f>
        <v>SAN MARCOS</v>
      </c>
      <c r="E40" s="340">
        <v>15</v>
      </c>
      <c r="F40" s="344" t="str">
        <f>'[1]Zonas'!H11</f>
        <v>VICENTE LOPEZ</v>
      </c>
      <c r="G40" s="340">
        <v>10</v>
      </c>
      <c r="H40" s="369">
        <v>1</v>
      </c>
      <c r="I40" s="373">
        <v>0.6666666666666666</v>
      </c>
      <c r="J40" s="555"/>
      <c r="K40" s="556"/>
    </row>
    <row r="41" spans="2:11" ht="24.75" customHeight="1">
      <c r="B41" s="378" t="s">
        <v>36</v>
      </c>
      <c r="C41" s="333">
        <v>7</v>
      </c>
      <c r="D41" s="342" t="str">
        <f>'[1]Zonas'!H12</f>
        <v>BERAZATEGUI</v>
      </c>
      <c r="E41" s="343">
        <v>36</v>
      </c>
      <c r="F41" s="342" t="str">
        <f>'[1]Zonas'!H13</f>
        <v>DEFENSORES DE GLEW</v>
      </c>
      <c r="G41" s="343">
        <v>5</v>
      </c>
      <c r="H41" s="371">
        <v>2</v>
      </c>
      <c r="I41" s="372">
        <v>0.6666666666666666</v>
      </c>
      <c r="J41" s="551"/>
      <c r="K41" s="552"/>
    </row>
    <row r="42" spans="2:11" ht="24.75" customHeight="1">
      <c r="B42" s="378" t="s">
        <v>37</v>
      </c>
      <c r="C42" s="343">
        <v>8</v>
      </c>
      <c r="D42" s="334" t="str">
        <f>'[1]Zonas'!I10</f>
        <v>G y E DE ITUZAINGO</v>
      </c>
      <c r="E42" s="333">
        <v>12</v>
      </c>
      <c r="F42" s="334" t="str">
        <f>'[1]Zonas'!I11</f>
        <v>VARELA JR</v>
      </c>
      <c r="G42" s="333">
        <v>20</v>
      </c>
      <c r="H42" s="336">
        <v>3</v>
      </c>
      <c r="I42" s="358">
        <v>0.6666666666666666</v>
      </c>
      <c r="J42" s="551"/>
      <c r="K42" s="552"/>
    </row>
    <row r="43" spans="2:11" ht="24.75" customHeight="1">
      <c r="B43" s="378" t="s">
        <v>38</v>
      </c>
      <c r="C43" s="333">
        <v>8</v>
      </c>
      <c r="D43" s="334" t="str">
        <f>'[1]Zonas'!I12</f>
        <v>LOS PINOS</v>
      </c>
      <c r="E43" s="333">
        <v>26</v>
      </c>
      <c r="F43" s="334" t="str">
        <f>'[1]Zonas'!I13</f>
        <v>PORTEÑO</v>
      </c>
      <c r="G43" s="333">
        <v>19</v>
      </c>
      <c r="H43" s="336">
        <v>1</v>
      </c>
      <c r="I43" s="358">
        <v>0.6805555555555555</v>
      </c>
      <c r="J43" s="553"/>
      <c r="K43" s="554"/>
    </row>
    <row r="44" spans="2:11" ht="24.75" customHeight="1">
      <c r="B44" s="378" t="s">
        <v>39</v>
      </c>
      <c r="C44" s="333">
        <v>9</v>
      </c>
      <c r="D44" s="334" t="str">
        <f>'[1]Zonas'!J10</f>
        <v>ATLETICO y PROGRESO</v>
      </c>
      <c r="E44" s="333">
        <v>5</v>
      </c>
      <c r="F44" s="334" t="str">
        <f>'[1]Zonas'!J11</f>
        <v>EL RETIRO</v>
      </c>
      <c r="G44" s="333">
        <v>19</v>
      </c>
      <c r="H44" s="336">
        <v>2</v>
      </c>
      <c r="I44" s="358">
        <v>0.6805555555555555</v>
      </c>
      <c r="J44" s="551"/>
      <c r="K44" s="552"/>
    </row>
    <row r="45" spans="2:11" ht="24.75" customHeight="1">
      <c r="B45" s="378" t="s">
        <v>40</v>
      </c>
      <c r="C45" s="331">
        <v>9</v>
      </c>
      <c r="D45" s="345" t="str">
        <f>'[1]Zonas'!J12</f>
        <v>FLORESTA</v>
      </c>
      <c r="E45" s="331">
        <v>12</v>
      </c>
      <c r="F45" s="345" t="str">
        <f>'[1]Zonas'!J13</f>
        <v>ALMAFUERTE</v>
      </c>
      <c r="G45" s="331">
        <v>24</v>
      </c>
      <c r="H45" s="336">
        <v>3</v>
      </c>
      <c r="I45" s="358">
        <v>0.6805555555555555</v>
      </c>
      <c r="J45" s="551"/>
      <c r="K45" s="552"/>
    </row>
    <row r="46" spans="2:11" ht="24.75" customHeight="1">
      <c r="B46" s="378" t="s">
        <v>41</v>
      </c>
      <c r="C46" s="331">
        <v>10</v>
      </c>
      <c r="D46" s="345" t="str">
        <f>'[1]Zonas'!K10</f>
        <v>LAS CAÑAS</v>
      </c>
      <c r="E46" s="331">
        <v>0</v>
      </c>
      <c r="F46" s="345" t="str">
        <f>'[1]Zonas'!K11</f>
        <v>BANCO HIPOTECARIO</v>
      </c>
      <c r="G46" s="331">
        <v>22</v>
      </c>
      <c r="H46" s="333">
        <v>1</v>
      </c>
      <c r="I46" s="374">
        <v>0.6944444444444445</v>
      </c>
      <c r="J46" s="551"/>
      <c r="K46" s="552"/>
    </row>
    <row r="47" spans="2:11" ht="24.75" customHeight="1">
      <c r="B47" s="378" t="s">
        <v>42</v>
      </c>
      <c r="C47" s="331">
        <v>10</v>
      </c>
      <c r="D47" s="345" t="str">
        <f>'[1]Zonas'!K12</f>
        <v>BEROMAMA</v>
      </c>
      <c r="E47" s="331">
        <v>5</v>
      </c>
      <c r="F47" s="345" t="str">
        <f>'[1]Zonas'!K13</f>
        <v>ATLETICO SAN ANDRES</v>
      </c>
      <c r="G47" s="331">
        <v>29</v>
      </c>
      <c r="H47" s="336">
        <v>2</v>
      </c>
      <c r="I47" s="374">
        <v>0.6944444444444445</v>
      </c>
      <c r="J47" s="551"/>
      <c r="K47" s="552"/>
    </row>
    <row r="48" spans="2:11" ht="24.75" customHeight="1">
      <c r="B48" s="378" t="s">
        <v>43</v>
      </c>
      <c r="C48" s="380">
        <v>3</v>
      </c>
      <c r="D48" s="338" t="str">
        <f>'[1]Zonas'!D3</f>
        <v>LICEO NAVAL</v>
      </c>
      <c r="E48" s="331">
        <v>12</v>
      </c>
      <c r="F48" s="338" t="str">
        <f>'[1]Zonas'!D4</f>
        <v>SAN CIRANO</v>
      </c>
      <c r="G48" s="331">
        <v>5</v>
      </c>
      <c r="H48" s="362">
        <v>1</v>
      </c>
      <c r="I48" s="375">
        <v>0.7083333333333334</v>
      </c>
      <c r="J48" s="551"/>
      <c r="K48" s="552"/>
    </row>
    <row r="49" spans="2:11" ht="24.75" customHeight="1">
      <c r="B49" s="378" t="s">
        <v>44</v>
      </c>
      <c r="C49" s="380">
        <v>3</v>
      </c>
      <c r="D49" s="338" t="str">
        <f>'[1]Zonas'!D5</f>
        <v>CHAMPAGNAT</v>
      </c>
      <c r="E49" s="331">
        <v>36</v>
      </c>
      <c r="F49" s="338" t="str">
        <f>'[1]Zonas'!D6</f>
        <v>TIGRE</v>
      </c>
      <c r="G49" s="331">
        <v>5</v>
      </c>
      <c r="H49" s="362">
        <v>2</v>
      </c>
      <c r="I49" s="375">
        <v>0.7083333333333334</v>
      </c>
      <c r="J49" s="551"/>
      <c r="K49" s="552"/>
    </row>
    <row r="50" spans="2:11" ht="24.75" customHeight="1">
      <c r="B50" s="378" t="s">
        <v>45</v>
      </c>
      <c r="C50" s="380">
        <v>4</v>
      </c>
      <c r="D50" s="338" t="str">
        <f>'[1]Zonas'!E3</f>
        <v>SIC</v>
      </c>
      <c r="E50" s="331">
        <v>14</v>
      </c>
      <c r="F50" s="338" t="str">
        <f>'[1]Zonas'!E4</f>
        <v>REGATAS BELLA VISTA</v>
      </c>
      <c r="G50" s="331">
        <v>5</v>
      </c>
      <c r="H50" s="360">
        <v>3</v>
      </c>
      <c r="I50" s="375">
        <v>0.7083333333333334</v>
      </c>
      <c r="J50" s="551" t="s">
        <v>0</v>
      </c>
      <c r="K50" s="552"/>
    </row>
    <row r="51" spans="2:11" ht="24.75" customHeight="1">
      <c r="B51" s="379" t="s">
        <v>46</v>
      </c>
      <c r="C51" s="363">
        <v>4</v>
      </c>
      <c r="D51" s="346" t="str">
        <f>'[1]Zonas'!E5</f>
        <v>HURLING</v>
      </c>
      <c r="E51" s="347">
        <v>7</v>
      </c>
      <c r="F51" s="346" t="str">
        <f>'[1]Zonas'!E6</f>
        <v>MONTE GRANDE</v>
      </c>
      <c r="G51" s="347">
        <v>26</v>
      </c>
      <c r="H51" s="363">
        <v>1</v>
      </c>
      <c r="I51" s="364">
        <v>0.7222222222222222</v>
      </c>
      <c r="J51" s="551"/>
      <c r="K51" s="552"/>
    </row>
    <row r="52" spans="2:11" ht="24.75" customHeight="1">
      <c r="B52" s="378" t="s">
        <v>47</v>
      </c>
      <c r="C52" s="380">
        <v>5</v>
      </c>
      <c r="D52" s="338" t="str">
        <f>'[1]Zonas'!F3</f>
        <v>SAN MARTIN</v>
      </c>
      <c r="E52" s="331">
        <v>31</v>
      </c>
      <c r="F52" s="338" t="str">
        <f>'[1]Zonas'!F4</f>
        <v>PUEYRREDON </v>
      </c>
      <c r="G52" s="331">
        <v>12</v>
      </c>
      <c r="H52" s="362">
        <v>2</v>
      </c>
      <c r="I52" s="375">
        <v>0.7222222222222222</v>
      </c>
      <c r="J52" s="551"/>
      <c r="K52" s="552"/>
    </row>
    <row r="53" spans="2:11" ht="24.75" customHeight="1">
      <c r="B53" s="378" t="s">
        <v>157</v>
      </c>
      <c r="C53" s="380">
        <v>5</v>
      </c>
      <c r="D53" s="338" t="str">
        <f>'[1]Zonas'!F5</f>
        <v>DON BOSCO</v>
      </c>
      <c r="E53" s="331">
        <v>12</v>
      </c>
      <c r="F53" s="338" t="str">
        <f>'[1]Zonas'!F6</f>
        <v>GIMNASIA y ESGRIMA</v>
      </c>
      <c r="G53" s="331">
        <v>45</v>
      </c>
      <c r="H53" s="362">
        <v>3</v>
      </c>
      <c r="I53" s="375">
        <v>0.7222222222222222</v>
      </c>
      <c r="J53" s="551"/>
      <c r="K53" s="552"/>
    </row>
    <row r="54" spans="2:11" ht="24.75" customHeight="1">
      <c r="B54" s="378" t="s">
        <v>158</v>
      </c>
      <c r="C54" s="380">
        <v>11</v>
      </c>
      <c r="D54" s="338" t="str">
        <f>'[1]Zonas'!L3</f>
        <v>SAN ALBANO</v>
      </c>
      <c r="E54" s="331">
        <v>24</v>
      </c>
      <c r="F54" s="338" t="str">
        <f>'[1]Zonas'!L4</f>
        <v>BUENOS AIRES</v>
      </c>
      <c r="G54" s="331">
        <v>12</v>
      </c>
      <c r="H54" s="362">
        <v>1</v>
      </c>
      <c r="I54" s="375">
        <v>0.7361111111111112</v>
      </c>
      <c r="J54" s="551"/>
      <c r="K54" s="552"/>
    </row>
    <row r="55" spans="2:11" ht="24.75" customHeight="1" thickBot="1">
      <c r="B55" s="382" t="s">
        <v>159</v>
      </c>
      <c r="C55" s="383">
        <v>11</v>
      </c>
      <c r="D55" s="348" t="str">
        <f>'[1]Zonas'!L5</f>
        <v>SAN CARLOS</v>
      </c>
      <c r="E55" s="349">
        <v>12</v>
      </c>
      <c r="F55" s="348" t="str">
        <f>'[1]Zonas'!L6</f>
        <v>UNIV. DE LA PLATA</v>
      </c>
      <c r="G55" s="349">
        <v>29</v>
      </c>
      <c r="H55" s="367">
        <v>2</v>
      </c>
      <c r="I55" s="376">
        <v>0.7361111111111112</v>
      </c>
      <c r="J55" s="549"/>
      <c r="K55" s="550"/>
    </row>
    <row r="56" spans="2:11" ht="7.5" customHeight="1">
      <c r="B56" s="149"/>
      <c r="C56" s="150"/>
      <c r="D56" s="151"/>
      <c r="E56" s="152"/>
      <c r="F56" s="151"/>
      <c r="G56" s="152"/>
      <c r="H56" s="150"/>
      <c r="I56" s="153"/>
      <c r="J56" s="154"/>
      <c r="K56" s="154"/>
    </row>
    <row r="57" spans="2:11" ht="15" customHeight="1">
      <c r="B57" s="155"/>
      <c r="C57" s="156"/>
      <c r="D57" s="157" t="s">
        <v>91</v>
      </c>
      <c r="E57" s="158"/>
      <c r="F57" s="159" t="s">
        <v>57</v>
      </c>
      <c r="G57" s="160"/>
      <c r="H57" s="161"/>
      <c r="I57" s="162"/>
      <c r="J57" s="162"/>
      <c r="K57" s="162"/>
    </row>
    <row r="58" spans="2:11" ht="9.75" customHeight="1">
      <c r="B58" s="155"/>
      <c r="C58" s="146"/>
      <c r="D58" s="146"/>
      <c r="F58" s="151"/>
      <c r="G58" s="146"/>
      <c r="H58" s="146"/>
      <c r="I58" s="162"/>
      <c r="J58" s="162"/>
      <c r="K58" s="162"/>
    </row>
    <row r="97" spans="2:17" s="145" customFormat="1" ht="12.75">
      <c r="B97" s="142"/>
      <c r="C97" s="143"/>
      <c r="D97" s="144"/>
      <c r="E97" s="144"/>
      <c r="F97" s="144"/>
      <c r="G97" s="144"/>
      <c r="H97" s="143">
        <f>'Fixture MONTE GRANDE'!F2</f>
        <v>0</v>
      </c>
      <c r="L97" s="146"/>
      <c r="M97" s="146"/>
      <c r="N97" s="146"/>
      <c r="O97" s="146"/>
      <c r="P97" s="146"/>
      <c r="Q97" s="146"/>
    </row>
  </sheetData>
  <sheetProtection/>
  <mergeCells count="49"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55:K55"/>
    <mergeCell ref="J49:K49"/>
    <mergeCell ref="J50:K50"/>
    <mergeCell ref="J51:K51"/>
    <mergeCell ref="J52:K52"/>
    <mergeCell ref="J53:K53"/>
    <mergeCell ref="J54:K54"/>
  </mergeCells>
  <printOptions horizontalCentered="1"/>
  <pageMargins left="0.2755905511811024" right="0.15748031496062992" top="0.31496062992125984" bottom="0.31496062992125984" header="0" footer="0"/>
  <pageSetup fitToHeight="1" fitToWidth="1" horizontalDpi="1200" verticalDpi="12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T158"/>
  <sheetViews>
    <sheetView showGridLines="0" zoomScale="90" zoomScaleNormal="90" zoomScalePageLayoutView="0" workbookViewId="0" topLeftCell="A1">
      <selection activeCell="A11" sqref="A11"/>
    </sheetView>
  </sheetViews>
  <sheetFormatPr defaultColWidth="11.421875" defaultRowHeight="12.75"/>
  <cols>
    <col min="1" max="1" width="1.8515625" style="146" customWidth="1"/>
    <col min="2" max="2" width="12.00390625" style="146" customWidth="1"/>
    <col min="3" max="3" width="13.140625" style="146" customWidth="1"/>
    <col min="4" max="5" width="10.7109375" style="146" customWidth="1"/>
    <col min="6" max="6" width="15.00390625" style="146" customWidth="1"/>
    <col min="7" max="8" width="10.7109375" style="146" customWidth="1"/>
    <col min="9" max="9" width="15.28125" style="146" customWidth="1"/>
    <col min="10" max="10" width="10.7109375" style="146" customWidth="1"/>
    <col min="11" max="11" width="12.00390625" style="146" customWidth="1"/>
    <col min="12" max="15" width="10.7109375" style="146" customWidth="1"/>
    <col min="16" max="16384" width="11.421875" style="146" customWidth="1"/>
  </cols>
  <sheetData>
    <row r="1" ht="14.25" customHeight="1"/>
    <row r="2" ht="14.25" customHeight="1"/>
    <row r="3" ht="14.25" customHeight="1"/>
    <row r="4" spans="2:15" ht="23.25">
      <c r="B4" s="643" t="s">
        <v>282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</row>
    <row r="6" spans="2:12" ht="23.25">
      <c r="B6" s="163"/>
      <c r="C6" s="163"/>
      <c r="D6" s="644" t="s">
        <v>283</v>
      </c>
      <c r="E6" s="645"/>
      <c r="F6" s="645"/>
      <c r="G6" s="645"/>
      <c r="H6" s="645"/>
      <c r="I6" s="645"/>
      <c r="J6" s="645"/>
      <c r="K6" s="646"/>
      <c r="L6" s="163"/>
    </row>
    <row r="7" s="164" customFormat="1" ht="15" thickBot="1">
      <c r="M7" s="164" t="s">
        <v>0</v>
      </c>
    </row>
    <row r="8" spans="2:10" s="164" customFormat="1" ht="15.75" thickBot="1">
      <c r="B8" s="641" t="s">
        <v>57</v>
      </c>
      <c r="C8" s="642"/>
      <c r="E8" s="612" t="s">
        <v>242</v>
      </c>
      <c r="F8" s="613"/>
      <c r="G8" s="165" t="s">
        <v>255</v>
      </c>
      <c r="H8" s="612" t="s">
        <v>242</v>
      </c>
      <c r="I8" s="613"/>
      <c r="J8" s="165" t="s">
        <v>255</v>
      </c>
    </row>
    <row r="9" spans="2:10" s="164" customFormat="1" ht="16.5" thickBot="1">
      <c r="B9" s="639" t="s">
        <v>265</v>
      </c>
      <c r="C9" s="640"/>
      <c r="E9" s="630" t="str">
        <f>B11</f>
        <v>SAN CIRANO</v>
      </c>
      <c r="F9" s="631"/>
      <c r="G9" s="216">
        <v>12</v>
      </c>
      <c r="H9" s="630" t="str">
        <f>B12</f>
        <v>CHAMPAGNAT</v>
      </c>
      <c r="I9" s="631"/>
      <c r="J9" s="216">
        <v>22</v>
      </c>
    </row>
    <row r="10" spans="2:10" s="164" customFormat="1" ht="15.75">
      <c r="B10" s="632" t="str">
        <f>'[1]Zonas'!D3</f>
        <v>LICEO NAVAL</v>
      </c>
      <c r="C10" s="633"/>
      <c r="D10" s="166"/>
      <c r="E10" s="622" t="str">
        <f>B10</f>
        <v>LICEO NAVAL</v>
      </c>
      <c r="F10" s="623"/>
      <c r="G10" s="218">
        <v>36</v>
      </c>
      <c r="H10" s="622" t="str">
        <f>B13</f>
        <v>TIGRE</v>
      </c>
      <c r="I10" s="623"/>
      <c r="J10" s="217">
        <v>0</v>
      </c>
    </row>
    <row r="11" spans="2:10" s="164" customFormat="1" ht="15.75">
      <c r="B11" s="626" t="str">
        <f>'[1]Zonas'!D4</f>
        <v>SAN CIRANO</v>
      </c>
      <c r="C11" s="627"/>
      <c r="D11" s="166"/>
      <c r="E11" s="622" t="str">
        <f>B10</f>
        <v>LICEO NAVAL</v>
      </c>
      <c r="F11" s="623"/>
      <c r="G11" s="217">
        <v>17</v>
      </c>
      <c r="H11" s="622" t="str">
        <f>B12</f>
        <v>CHAMPAGNAT</v>
      </c>
      <c r="I11" s="623"/>
      <c r="J11" s="218">
        <v>0</v>
      </c>
    </row>
    <row r="12" spans="2:10" s="164" customFormat="1" ht="15.75">
      <c r="B12" s="626" t="str">
        <f>'[1]Zonas'!D5</f>
        <v>CHAMPAGNAT</v>
      </c>
      <c r="C12" s="627"/>
      <c r="D12" s="166"/>
      <c r="E12" s="622" t="str">
        <f>B11</f>
        <v>SAN CIRANO</v>
      </c>
      <c r="F12" s="623"/>
      <c r="G12" s="217">
        <v>26</v>
      </c>
      <c r="H12" s="622" t="str">
        <f>B13</f>
        <v>TIGRE</v>
      </c>
      <c r="I12" s="623"/>
      <c r="J12" s="218">
        <v>12</v>
      </c>
    </row>
    <row r="13" spans="2:10" s="164" customFormat="1" ht="16.5" thickBot="1">
      <c r="B13" s="620" t="str">
        <f>'[1]Zonas'!D6</f>
        <v>TIGRE</v>
      </c>
      <c r="C13" s="621"/>
      <c r="D13" s="166"/>
      <c r="E13" s="622" t="str">
        <f>B10</f>
        <v>LICEO NAVAL</v>
      </c>
      <c r="F13" s="623"/>
      <c r="G13" s="217">
        <v>12</v>
      </c>
      <c r="H13" s="622" t="str">
        <f>B11</f>
        <v>SAN CIRANO</v>
      </c>
      <c r="I13" s="623"/>
      <c r="J13" s="218">
        <v>5</v>
      </c>
    </row>
    <row r="14" spans="2:10" s="164" customFormat="1" ht="16.5" thickBot="1">
      <c r="B14" s="167"/>
      <c r="C14" s="167"/>
      <c r="D14" s="166"/>
      <c r="E14" s="624" t="str">
        <f>B12</f>
        <v>CHAMPAGNAT</v>
      </c>
      <c r="F14" s="625"/>
      <c r="G14" s="220">
        <v>36</v>
      </c>
      <c r="H14" s="624" t="str">
        <f>B13</f>
        <v>TIGRE</v>
      </c>
      <c r="I14" s="625"/>
      <c r="J14" s="219">
        <v>5</v>
      </c>
    </row>
    <row r="15" s="164" customFormat="1" ht="15" thickBot="1"/>
    <row r="16" spans="2:15" s="164" customFormat="1" ht="15.75" thickBot="1">
      <c r="B16" s="146"/>
      <c r="C16" s="146"/>
      <c r="D16" s="638" t="str">
        <f>B17</f>
        <v>LICEO NAVAL</v>
      </c>
      <c r="E16" s="637"/>
      <c r="F16" s="636" t="str">
        <f>B18</f>
        <v>SAN CIRANO</v>
      </c>
      <c r="G16" s="637"/>
      <c r="H16" s="636" t="str">
        <f>B19</f>
        <v>CHAMPAGNAT</v>
      </c>
      <c r="I16" s="637"/>
      <c r="J16" s="636" t="str">
        <f>B13</f>
        <v>TIGRE</v>
      </c>
      <c r="K16" s="637"/>
      <c r="L16" s="168" t="s">
        <v>257</v>
      </c>
      <c r="M16" s="168" t="s">
        <v>258</v>
      </c>
      <c r="N16" s="168" t="s">
        <v>259</v>
      </c>
      <c r="O16" s="169" t="s">
        <v>260</v>
      </c>
    </row>
    <row r="17" spans="2:15" s="164" customFormat="1" ht="15">
      <c r="B17" s="614" t="str">
        <f>B10</f>
        <v>LICEO NAVAL</v>
      </c>
      <c r="C17" s="615"/>
      <c r="D17" s="170"/>
      <c r="E17" s="171"/>
      <c r="F17" s="172">
        <f>G13</f>
        <v>12</v>
      </c>
      <c r="G17" s="172">
        <f>J13</f>
        <v>5</v>
      </c>
      <c r="H17" s="173">
        <f>G11</f>
        <v>17</v>
      </c>
      <c r="I17" s="173">
        <f>J11</f>
        <v>0</v>
      </c>
      <c r="J17" s="173">
        <f>G9</f>
        <v>12</v>
      </c>
      <c r="K17" s="173">
        <f>J9</f>
        <v>22</v>
      </c>
      <c r="L17" s="173">
        <f>SUM(F17,H17,J17)</f>
        <v>41</v>
      </c>
      <c r="M17" s="173">
        <f>SUM(G17,I17,K17)</f>
        <v>27</v>
      </c>
      <c r="N17" s="173">
        <f>SUM(L17-M17)</f>
        <v>14</v>
      </c>
      <c r="O17" s="174">
        <f>IF(G9&gt;J9,2,0)+IF(G9=J9,1,0)+IF(G11&gt;J11,2,0)+IF(G11=J11,1,0)+IF(G13&gt;J13,2,0)+IF(G13=J13,1,0)</f>
        <v>4</v>
      </c>
    </row>
    <row r="18" spans="2:15" s="164" customFormat="1" ht="15">
      <c r="B18" s="616" t="str">
        <f>B11</f>
        <v>SAN CIRANO</v>
      </c>
      <c r="C18" s="617"/>
      <c r="D18" s="175">
        <f>J13</f>
        <v>5</v>
      </c>
      <c r="E18" s="172">
        <f>G13</f>
        <v>12</v>
      </c>
      <c r="F18" s="176"/>
      <c r="G18" s="176"/>
      <c r="H18" s="172">
        <f>G10</f>
        <v>36</v>
      </c>
      <c r="I18" s="172">
        <f>J10</f>
        <v>0</v>
      </c>
      <c r="J18" s="172">
        <f>G12</f>
        <v>26</v>
      </c>
      <c r="K18" s="172">
        <f>J12</f>
        <v>12</v>
      </c>
      <c r="L18" s="172">
        <f>SUM(D18,H18,J18)</f>
        <v>67</v>
      </c>
      <c r="M18" s="172">
        <f>SUM(E18,I18,K18)</f>
        <v>24</v>
      </c>
      <c r="N18" s="172">
        <f>SUM(L18-M18)</f>
        <v>43</v>
      </c>
      <c r="O18" s="177">
        <f>IF(G10&gt;J10,2,0)+IF(G10=J10,1,0)+IF(G12&gt;J12,2,0)+IF(G12=J12,1,0)+IF(J13&gt;G13,2,0)+IF(J13=G13,1,0)</f>
        <v>4</v>
      </c>
    </row>
    <row r="19" spans="2:15" s="164" customFormat="1" ht="15">
      <c r="B19" s="616" t="str">
        <f>B12</f>
        <v>CHAMPAGNAT</v>
      </c>
      <c r="C19" s="617"/>
      <c r="D19" s="175">
        <f>J11</f>
        <v>0</v>
      </c>
      <c r="E19" s="172">
        <f>G11</f>
        <v>17</v>
      </c>
      <c r="F19" s="172">
        <f>J10</f>
        <v>0</v>
      </c>
      <c r="G19" s="172">
        <f>G10</f>
        <v>36</v>
      </c>
      <c r="H19" s="176"/>
      <c r="I19" s="176"/>
      <c r="J19" s="172">
        <f>G14</f>
        <v>36</v>
      </c>
      <c r="K19" s="172">
        <f>J14</f>
        <v>5</v>
      </c>
      <c r="L19" s="172">
        <f>SUM(D19,F19,J19)</f>
        <v>36</v>
      </c>
      <c r="M19" s="172">
        <f>SUM(E19,G19,K19)</f>
        <v>58</v>
      </c>
      <c r="N19" s="172">
        <f>SUM(L19-M19)</f>
        <v>-22</v>
      </c>
      <c r="O19" s="178">
        <f>IF(J10&gt;G10,2,0)+IF(J10=G10,1,0)+IF(J11&gt;G11,2,0)+IF(J11=G11,1,0)+IF(G14&gt;J14,2,0)+IF(G14=J14,1,0)</f>
        <v>2</v>
      </c>
    </row>
    <row r="20" spans="2:15" s="164" customFormat="1" ht="15.75" thickBot="1">
      <c r="B20" s="618" t="str">
        <f>B13</f>
        <v>TIGRE</v>
      </c>
      <c r="C20" s="619"/>
      <c r="D20" s="179">
        <f>J9</f>
        <v>22</v>
      </c>
      <c r="E20" s="180">
        <f>G9</f>
        <v>12</v>
      </c>
      <c r="F20" s="180">
        <f>J12</f>
        <v>12</v>
      </c>
      <c r="G20" s="180">
        <f>G12</f>
        <v>26</v>
      </c>
      <c r="H20" s="180">
        <f>J14</f>
        <v>5</v>
      </c>
      <c r="I20" s="180">
        <f>G14</f>
        <v>36</v>
      </c>
      <c r="J20" s="181"/>
      <c r="K20" s="181"/>
      <c r="L20" s="180">
        <f>SUM(D20,F20,H20)</f>
        <v>39</v>
      </c>
      <c r="M20" s="180">
        <f>SUM(E20,G20,I20)</f>
        <v>74</v>
      </c>
      <c r="N20" s="180">
        <f>SUM(L20-M20)</f>
        <v>-35</v>
      </c>
      <c r="O20" s="182">
        <f>IF(J9&gt;G9,2,0)+IF(J9=G9,1,0)+IF(J12&gt;G12,2,0)+IF(J12=G12,1,0)+IF(J14&gt;G14,2,0)+IF(J14=G14,1,0)</f>
        <v>2</v>
      </c>
    </row>
    <row r="21" spans="2:15" s="164" customFormat="1" ht="14.25"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</row>
    <row r="22" spans="1:15" s="164" customFormat="1" ht="14.25">
      <c r="A22" s="183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</row>
    <row r="23" ht="13.5" thickBot="1"/>
    <row r="24" spans="2:10" s="164" customFormat="1" ht="15.75" thickBot="1">
      <c r="B24" s="641" t="s">
        <v>57</v>
      </c>
      <c r="C24" s="642"/>
      <c r="E24" s="612" t="s">
        <v>242</v>
      </c>
      <c r="F24" s="613"/>
      <c r="G24" s="165" t="s">
        <v>255</v>
      </c>
      <c r="H24" s="612" t="s">
        <v>242</v>
      </c>
      <c r="I24" s="613"/>
      <c r="J24" s="165" t="s">
        <v>255</v>
      </c>
    </row>
    <row r="25" spans="2:10" s="164" customFormat="1" ht="16.5" thickBot="1">
      <c r="B25" s="639" t="s">
        <v>266</v>
      </c>
      <c r="C25" s="640"/>
      <c r="E25" s="630" t="str">
        <f>B26</f>
        <v>SIC</v>
      </c>
      <c r="F25" s="631"/>
      <c r="G25" s="216">
        <v>14</v>
      </c>
      <c r="H25" s="630" t="str">
        <f>B29</f>
        <v>MONTE GRANDE</v>
      </c>
      <c r="I25" s="631"/>
      <c r="J25" s="216">
        <v>5</v>
      </c>
    </row>
    <row r="26" spans="2:10" s="164" customFormat="1" ht="15.75">
      <c r="B26" s="632" t="str">
        <f>'[1]Zonas'!E3</f>
        <v>SIC</v>
      </c>
      <c r="C26" s="633"/>
      <c r="D26" s="166"/>
      <c r="E26" s="622" t="str">
        <f>B27</f>
        <v>REGATAS BELLA VISTA</v>
      </c>
      <c r="F26" s="623"/>
      <c r="G26" s="218">
        <v>26</v>
      </c>
      <c r="H26" s="622" t="str">
        <f>B28</f>
        <v>HURLING</v>
      </c>
      <c r="I26" s="623"/>
      <c r="J26" s="217">
        <v>7</v>
      </c>
    </row>
    <row r="27" spans="2:10" s="164" customFormat="1" ht="15.75">
      <c r="B27" s="626" t="str">
        <f>'[1]Zonas'!E4</f>
        <v>REGATAS BELLA VISTA</v>
      </c>
      <c r="C27" s="627"/>
      <c r="D27" s="166"/>
      <c r="E27" s="622" t="str">
        <f>B26</f>
        <v>SIC</v>
      </c>
      <c r="F27" s="623"/>
      <c r="G27" s="217">
        <v>14</v>
      </c>
      <c r="H27" s="622" t="str">
        <f>B28</f>
        <v>HURLING</v>
      </c>
      <c r="I27" s="623"/>
      <c r="J27" s="218">
        <v>19</v>
      </c>
    </row>
    <row r="28" spans="2:10" s="164" customFormat="1" ht="15.75">
      <c r="B28" s="626" t="str">
        <f>'[1]Zonas'!E5</f>
        <v>HURLING</v>
      </c>
      <c r="C28" s="627"/>
      <c r="D28" s="166"/>
      <c r="E28" s="622" t="str">
        <f>B27</f>
        <v>REGATAS BELLA VISTA</v>
      </c>
      <c r="F28" s="623"/>
      <c r="G28" s="217">
        <v>47</v>
      </c>
      <c r="H28" s="622" t="str">
        <f>B29</f>
        <v>MONTE GRANDE</v>
      </c>
      <c r="I28" s="623"/>
      <c r="J28" s="218">
        <v>5</v>
      </c>
    </row>
    <row r="29" spans="2:10" s="164" customFormat="1" ht="16.5" thickBot="1">
      <c r="B29" s="620" t="str">
        <f>'[1]Zonas'!E6</f>
        <v>MONTE GRANDE</v>
      </c>
      <c r="C29" s="621"/>
      <c r="D29" s="166"/>
      <c r="E29" s="622" t="str">
        <f>B26</f>
        <v>SIC</v>
      </c>
      <c r="F29" s="623"/>
      <c r="G29" s="217">
        <v>14</v>
      </c>
      <c r="H29" s="622" t="str">
        <f>B27</f>
        <v>REGATAS BELLA VISTA</v>
      </c>
      <c r="I29" s="623"/>
      <c r="J29" s="218">
        <v>5</v>
      </c>
    </row>
    <row r="30" spans="2:10" s="164" customFormat="1" ht="16.5" thickBot="1">
      <c r="B30" s="167"/>
      <c r="C30" s="167"/>
      <c r="D30" s="166"/>
      <c r="E30" s="624" t="str">
        <f>B28</f>
        <v>HURLING</v>
      </c>
      <c r="F30" s="625"/>
      <c r="G30" s="220">
        <v>7</v>
      </c>
      <c r="H30" s="624" t="str">
        <f>B29</f>
        <v>MONTE GRANDE</v>
      </c>
      <c r="I30" s="625"/>
      <c r="J30" s="219">
        <v>26</v>
      </c>
    </row>
    <row r="31" s="164" customFormat="1" ht="15" thickBot="1"/>
    <row r="32" spans="2:15" s="164" customFormat="1" ht="15.75" thickBot="1">
      <c r="B32" s="146"/>
      <c r="C32" s="146"/>
      <c r="D32" s="638" t="str">
        <f>B33</f>
        <v>SIC</v>
      </c>
      <c r="E32" s="637"/>
      <c r="F32" s="636" t="str">
        <f>B34</f>
        <v>REGATAS BELLA VISTA</v>
      </c>
      <c r="G32" s="637"/>
      <c r="H32" s="636" t="str">
        <f>B35</f>
        <v>HURLING</v>
      </c>
      <c r="I32" s="637"/>
      <c r="J32" s="636" t="str">
        <f>B29</f>
        <v>MONTE GRANDE</v>
      </c>
      <c r="K32" s="637"/>
      <c r="L32" s="168" t="s">
        <v>257</v>
      </c>
      <c r="M32" s="168" t="s">
        <v>258</v>
      </c>
      <c r="N32" s="168" t="s">
        <v>259</v>
      </c>
      <c r="O32" s="169" t="s">
        <v>260</v>
      </c>
    </row>
    <row r="33" spans="2:15" s="164" customFormat="1" ht="15">
      <c r="B33" s="614" t="str">
        <f>B26</f>
        <v>SIC</v>
      </c>
      <c r="C33" s="615"/>
      <c r="D33" s="170"/>
      <c r="E33" s="171"/>
      <c r="F33" s="172">
        <f>G29</f>
        <v>14</v>
      </c>
      <c r="G33" s="172">
        <f>J29</f>
        <v>5</v>
      </c>
      <c r="H33" s="173">
        <f>G27</f>
        <v>14</v>
      </c>
      <c r="I33" s="173">
        <f>J27</f>
        <v>19</v>
      </c>
      <c r="J33" s="173">
        <f>G25</f>
        <v>14</v>
      </c>
      <c r="K33" s="173">
        <f>J25</f>
        <v>5</v>
      </c>
      <c r="L33" s="173">
        <f>SUM(F33,H33,J33)</f>
        <v>42</v>
      </c>
      <c r="M33" s="173">
        <f>SUM(G33,I33,K33)</f>
        <v>29</v>
      </c>
      <c r="N33" s="173">
        <f>SUM(L33-M33)</f>
        <v>13</v>
      </c>
      <c r="O33" s="174">
        <f>IF(G25&gt;J25,2,0)+IF(G25=J25,1,0)+IF(G27&gt;J27,2,0)+IF(G27=J27,1,0)+IF(G29&gt;J29,2,0)+IF(G29=J29,1,0)</f>
        <v>4</v>
      </c>
    </row>
    <row r="34" spans="2:15" s="164" customFormat="1" ht="15">
      <c r="B34" s="616" t="str">
        <f>B27</f>
        <v>REGATAS BELLA VISTA</v>
      </c>
      <c r="C34" s="617"/>
      <c r="D34" s="175">
        <f>J29</f>
        <v>5</v>
      </c>
      <c r="E34" s="172">
        <f>G29</f>
        <v>14</v>
      </c>
      <c r="F34" s="176"/>
      <c r="G34" s="176"/>
      <c r="H34" s="172">
        <f>G26</f>
        <v>26</v>
      </c>
      <c r="I34" s="172">
        <f>J26</f>
        <v>7</v>
      </c>
      <c r="J34" s="172">
        <f>G28</f>
        <v>47</v>
      </c>
      <c r="K34" s="172">
        <f>J28</f>
        <v>5</v>
      </c>
      <c r="L34" s="172">
        <f>SUM(D34,H34,J34)</f>
        <v>78</v>
      </c>
      <c r="M34" s="172">
        <f>SUM(E34,I34,K34)</f>
        <v>26</v>
      </c>
      <c r="N34" s="172">
        <f>SUM(L34-M34)</f>
        <v>52</v>
      </c>
      <c r="O34" s="177">
        <f>IF(G26&gt;J26,2,0)+IF(G26=J26,1,0)+IF(G28&gt;J28,2,0)+IF(G28=J28,1,0)+IF(J29&gt;G29,2,0)+IF(J29=G29,1,0)</f>
        <v>4</v>
      </c>
    </row>
    <row r="35" spans="2:15" s="164" customFormat="1" ht="15">
      <c r="B35" s="616" t="str">
        <f>B28</f>
        <v>HURLING</v>
      </c>
      <c r="C35" s="617"/>
      <c r="D35" s="175">
        <f>J27</f>
        <v>19</v>
      </c>
      <c r="E35" s="172">
        <f>G27</f>
        <v>14</v>
      </c>
      <c r="F35" s="172">
        <f>J26</f>
        <v>7</v>
      </c>
      <c r="G35" s="172">
        <f>G26</f>
        <v>26</v>
      </c>
      <c r="H35" s="176"/>
      <c r="I35" s="176"/>
      <c r="J35" s="172">
        <f>G30</f>
        <v>7</v>
      </c>
      <c r="K35" s="172">
        <f>J30</f>
        <v>26</v>
      </c>
      <c r="L35" s="172">
        <f>SUM(D35,F35,J35)</f>
        <v>33</v>
      </c>
      <c r="M35" s="172">
        <f>SUM(E35,G35,K35)</f>
        <v>66</v>
      </c>
      <c r="N35" s="172">
        <f>SUM(L35-M35)</f>
        <v>-33</v>
      </c>
      <c r="O35" s="178">
        <f>IF(J26&gt;G26,2,0)+IF(J26=G26,1,0)+IF(J27&gt;G27,2,0)+IF(J27=G27,1,0)+IF(G30&gt;J30,2,0)+IF(G30=J30,1,0)</f>
        <v>2</v>
      </c>
    </row>
    <row r="36" spans="2:15" s="164" customFormat="1" ht="15.75" thickBot="1">
      <c r="B36" s="618" t="str">
        <f>B29</f>
        <v>MONTE GRANDE</v>
      </c>
      <c r="C36" s="619"/>
      <c r="D36" s="179">
        <f>J25</f>
        <v>5</v>
      </c>
      <c r="E36" s="180">
        <f>G25</f>
        <v>14</v>
      </c>
      <c r="F36" s="180">
        <f>J28</f>
        <v>5</v>
      </c>
      <c r="G36" s="180">
        <f>G28</f>
        <v>47</v>
      </c>
      <c r="H36" s="180">
        <f>J30</f>
        <v>26</v>
      </c>
      <c r="I36" s="180">
        <f>G30</f>
        <v>7</v>
      </c>
      <c r="J36" s="181"/>
      <c r="K36" s="181"/>
      <c r="L36" s="180">
        <f>SUM(D36,F36,H36)</f>
        <v>36</v>
      </c>
      <c r="M36" s="180">
        <f>SUM(E36,G36,I36)</f>
        <v>68</v>
      </c>
      <c r="N36" s="180">
        <f>SUM(L36-M36)</f>
        <v>-32</v>
      </c>
      <c r="O36" s="182">
        <f>IF(J25&gt;G25,2,0)+IF(J25=G25,1,0)+IF(J28&gt;G28,2,0)+IF(J28=G28,1,0)+IF(J30&gt;G30,2,0)+IF(J30=G30,1,0)</f>
        <v>2</v>
      </c>
    </row>
    <row r="37" spans="2:15" s="164" customFormat="1" ht="14.25"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</row>
    <row r="38" spans="1:15" s="164" customFormat="1" ht="14.25">
      <c r="A38" s="183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</row>
    <row r="39" ht="13.5" thickBot="1"/>
    <row r="40" spans="2:10" s="164" customFormat="1" ht="15.75" thickBot="1">
      <c r="B40" s="634" t="s">
        <v>57</v>
      </c>
      <c r="C40" s="635"/>
      <c r="E40" s="612" t="s">
        <v>242</v>
      </c>
      <c r="F40" s="613"/>
      <c r="G40" s="165" t="s">
        <v>255</v>
      </c>
      <c r="H40" s="612" t="s">
        <v>242</v>
      </c>
      <c r="I40" s="613"/>
      <c r="J40" s="165" t="s">
        <v>255</v>
      </c>
    </row>
    <row r="41" spans="2:10" s="164" customFormat="1" ht="16.5" thickBot="1">
      <c r="B41" s="628" t="s">
        <v>256</v>
      </c>
      <c r="C41" s="629"/>
      <c r="E41" s="630" t="str">
        <f>B42</f>
        <v>SAN MARTIN</v>
      </c>
      <c r="F41" s="631"/>
      <c r="G41" s="216">
        <v>21</v>
      </c>
      <c r="H41" s="630" t="str">
        <f>B45</f>
        <v>GIMNASIA y ESGRIMA</v>
      </c>
      <c r="I41" s="631"/>
      <c r="J41" s="216">
        <v>17</v>
      </c>
    </row>
    <row r="42" spans="2:10" s="164" customFormat="1" ht="15.75">
      <c r="B42" s="632" t="str">
        <f>'[1]Zonas'!F3</f>
        <v>SAN MARTIN</v>
      </c>
      <c r="C42" s="633"/>
      <c r="D42" s="166"/>
      <c r="E42" s="622" t="str">
        <f>B43</f>
        <v>PUEYRREDON </v>
      </c>
      <c r="F42" s="623"/>
      <c r="G42" s="218">
        <v>17</v>
      </c>
      <c r="H42" s="622" t="str">
        <f>B44</f>
        <v>DON BOSCO</v>
      </c>
      <c r="I42" s="623"/>
      <c r="J42" s="217">
        <v>17</v>
      </c>
    </row>
    <row r="43" spans="2:10" s="164" customFormat="1" ht="15.75">
      <c r="B43" s="626" t="str">
        <f>'[1]Zonas'!F4</f>
        <v>PUEYRREDON </v>
      </c>
      <c r="C43" s="627"/>
      <c r="D43" s="166"/>
      <c r="E43" s="622" t="str">
        <f>B42</f>
        <v>SAN MARTIN</v>
      </c>
      <c r="F43" s="623"/>
      <c r="G43" s="217">
        <v>26</v>
      </c>
      <c r="H43" s="622" t="str">
        <f>B44</f>
        <v>DON BOSCO</v>
      </c>
      <c r="I43" s="623"/>
      <c r="J43" s="218">
        <v>14</v>
      </c>
    </row>
    <row r="44" spans="2:10" s="164" customFormat="1" ht="15.75">
      <c r="B44" s="626" t="str">
        <f>'[1]Zonas'!F5</f>
        <v>DON BOSCO</v>
      </c>
      <c r="C44" s="627"/>
      <c r="D44" s="166"/>
      <c r="E44" s="622" t="str">
        <f>B43</f>
        <v>PUEYRREDON </v>
      </c>
      <c r="F44" s="623"/>
      <c r="G44" s="217">
        <v>5</v>
      </c>
      <c r="H44" s="622" t="str">
        <f>B45</f>
        <v>GIMNASIA y ESGRIMA</v>
      </c>
      <c r="I44" s="623"/>
      <c r="J44" s="218">
        <v>26</v>
      </c>
    </row>
    <row r="45" spans="2:10" s="164" customFormat="1" ht="16.5" thickBot="1">
      <c r="B45" s="620" t="str">
        <f>'[1]Zonas'!F6</f>
        <v>GIMNASIA y ESGRIMA</v>
      </c>
      <c r="C45" s="621"/>
      <c r="D45" s="166"/>
      <c r="E45" s="622" t="str">
        <f>B42</f>
        <v>SAN MARTIN</v>
      </c>
      <c r="F45" s="623"/>
      <c r="G45" s="217">
        <v>31</v>
      </c>
      <c r="H45" s="622" t="str">
        <f>'Fixture MONTE GRANDE'!F52</f>
        <v>PUEYRREDON </v>
      </c>
      <c r="I45" s="623"/>
      <c r="J45" s="218">
        <v>12</v>
      </c>
    </row>
    <row r="46" spans="2:10" s="164" customFormat="1" ht="16.5" thickBot="1">
      <c r="B46" s="167"/>
      <c r="C46" s="167"/>
      <c r="D46" s="166"/>
      <c r="E46" s="624" t="str">
        <f>'Fixture MONTE GRANDE'!D53</f>
        <v>DON BOSCO</v>
      </c>
      <c r="F46" s="625"/>
      <c r="G46" s="220">
        <v>12</v>
      </c>
      <c r="H46" s="624" t="str">
        <f>'Fixture MONTE GRANDE'!F53</f>
        <v>GIMNASIA y ESGRIMA</v>
      </c>
      <c r="I46" s="625"/>
      <c r="J46" s="219">
        <v>45</v>
      </c>
    </row>
    <row r="47" s="164" customFormat="1" ht="15" thickBot="1"/>
    <row r="48" spans="2:15" s="164" customFormat="1" ht="15.75" thickBot="1">
      <c r="B48" s="146"/>
      <c r="C48" s="146"/>
      <c r="D48" s="601" t="str">
        <f>B49</f>
        <v>SAN MARTIN</v>
      </c>
      <c r="E48" s="582"/>
      <c r="F48" s="582" t="str">
        <f>B50</f>
        <v>PUEYRREDON </v>
      </c>
      <c r="G48" s="582"/>
      <c r="H48" s="582" t="str">
        <f>B51</f>
        <v>DON BOSCO</v>
      </c>
      <c r="I48" s="582"/>
      <c r="J48" s="582" t="str">
        <f>B45</f>
        <v>GIMNASIA y ESGRIMA</v>
      </c>
      <c r="K48" s="582"/>
      <c r="L48" s="168" t="s">
        <v>257</v>
      </c>
      <c r="M48" s="168" t="s">
        <v>258</v>
      </c>
      <c r="N48" s="168" t="s">
        <v>259</v>
      </c>
      <c r="O48" s="169" t="s">
        <v>260</v>
      </c>
    </row>
    <row r="49" spans="2:15" s="164" customFormat="1" ht="15">
      <c r="B49" s="614" t="str">
        <f>B42</f>
        <v>SAN MARTIN</v>
      </c>
      <c r="C49" s="615"/>
      <c r="D49" s="170"/>
      <c r="E49" s="171"/>
      <c r="F49" s="172">
        <f>G45</f>
        <v>31</v>
      </c>
      <c r="G49" s="172">
        <f>J45</f>
        <v>12</v>
      </c>
      <c r="H49" s="173">
        <f>G43</f>
        <v>26</v>
      </c>
      <c r="I49" s="173">
        <f>J43</f>
        <v>14</v>
      </c>
      <c r="J49" s="173">
        <f>G41</f>
        <v>21</v>
      </c>
      <c r="K49" s="173">
        <f>J41</f>
        <v>17</v>
      </c>
      <c r="L49" s="173">
        <f>SUM(F49,H49,J49)</f>
        <v>78</v>
      </c>
      <c r="M49" s="173">
        <f>SUM(G49,I49,K49)</f>
        <v>43</v>
      </c>
      <c r="N49" s="173">
        <f>SUM(L49-M49)</f>
        <v>35</v>
      </c>
      <c r="O49" s="174">
        <f>IF(G41&gt;J41,2,0)+IF(G41=J41,1,0)+IF(G43&gt;J43,2,0)+IF(G43=J43,1,0)+IF(G45&gt;J45,2,0)+IF(G45=J45,1,0)</f>
        <v>6</v>
      </c>
    </row>
    <row r="50" spans="2:15" s="164" customFormat="1" ht="15">
      <c r="B50" s="616" t="str">
        <f>B43</f>
        <v>PUEYRREDON </v>
      </c>
      <c r="C50" s="617"/>
      <c r="D50" s="175">
        <f>J45</f>
        <v>12</v>
      </c>
      <c r="E50" s="172">
        <f>G45</f>
        <v>31</v>
      </c>
      <c r="F50" s="176"/>
      <c r="G50" s="176"/>
      <c r="H50" s="172">
        <f>G42</f>
        <v>17</v>
      </c>
      <c r="I50" s="172">
        <f>J42</f>
        <v>17</v>
      </c>
      <c r="J50" s="172">
        <f>G44</f>
        <v>5</v>
      </c>
      <c r="K50" s="172">
        <f>J44</f>
        <v>26</v>
      </c>
      <c r="L50" s="172">
        <f>SUM(D50,H50,J50)</f>
        <v>34</v>
      </c>
      <c r="M50" s="172">
        <f>SUM(E50,I50,K50)</f>
        <v>74</v>
      </c>
      <c r="N50" s="172">
        <f>SUM(L50-M50)</f>
        <v>-40</v>
      </c>
      <c r="O50" s="177">
        <f>IF(G42&gt;J42,2,0)+IF(G42=J42,1,0)+IF(G44&gt;J44,2,0)+IF(G44=J44,1,0)+IF(J45&gt;G45,2,0)+IF(J45=G45,1,0)</f>
        <v>1</v>
      </c>
    </row>
    <row r="51" spans="2:15" s="164" customFormat="1" ht="15">
      <c r="B51" s="616" t="str">
        <f>B44</f>
        <v>DON BOSCO</v>
      </c>
      <c r="C51" s="617"/>
      <c r="D51" s="175">
        <f>J43</f>
        <v>14</v>
      </c>
      <c r="E51" s="172">
        <f>G43</f>
        <v>26</v>
      </c>
      <c r="F51" s="172">
        <f>J42</f>
        <v>17</v>
      </c>
      <c r="G51" s="172">
        <f>G42</f>
        <v>17</v>
      </c>
      <c r="H51" s="176"/>
      <c r="I51" s="176"/>
      <c r="J51" s="172">
        <f>G46</f>
        <v>12</v>
      </c>
      <c r="K51" s="172">
        <f>J46</f>
        <v>45</v>
      </c>
      <c r="L51" s="172">
        <f>SUM(D51,F51,J51)</f>
        <v>43</v>
      </c>
      <c r="M51" s="172">
        <f>SUM(E51,G51,K51)</f>
        <v>88</v>
      </c>
      <c r="N51" s="172">
        <f>SUM(L51-M51)</f>
        <v>-45</v>
      </c>
      <c r="O51" s="178">
        <f>IF(J42&gt;G42,2,0)+IF(J42=G42,1,0)+IF(J43&gt;G43,2,0)+IF(J43=G43,1,0)+IF(G46&gt;J46,2,0)+IF(G46=J46,1,0)</f>
        <v>1</v>
      </c>
    </row>
    <row r="52" spans="2:15" s="164" customFormat="1" ht="15.75" thickBot="1">
      <c r="B52" s="618" t="str">
        <f>B45</f>
        <v>GIMNASIA y ESGRIMA</v>
      </c>
      <c r="C52" s="619"/>
      <c r="D52" s="179">
        <f>J41</f>
        <v>17</v>
      </c>
      <c r="E52" s="180">
        <f>G41</f>
        <v>21</v>
      </c>
      <c r="F52" s="180">
        <f>J44</f>
        <v>26</v>
      </c>
      <c r="G52" s="180">
        <f>G44</f>
        <v>5</v>
      </c>
      <c r="H52" s="180">
        <f>J46</f>
        <v>45</v>
      </c>
      <c r="I52" s="180">
        <f>G46</f>
        <v>12</v>
      </c>
      <c r="J52" s="181"/>
      <c r="K52" s="181"/>
      <c r="L52" s="180">
        <f>SUM(D52,F52,H52)</f>
        <v>88</v>
      </c>
      <c r="M52" s="180">
        <f>SUM(E52,G52,I52)</f>
        <v>38</v>
      </c>
      <c r="N52" s="180">
        <f>SUM(L52-M52)</f>
        <v>50</v>
      </c>
      <c r="O52" s="182">
        <f>IF(J41&gt;G41,2,0)+IF(J41=G41,1,0)+IF(J44&gt;G44,2,0)+IF(J44=G44,1,0)+IF(J46&gt;G46,2,0)+IF(J46=G46,1,0)</f>
        <v>4</v>
      </c>
    </row>
    <row r="53" spans="2:15" s="164" customFormat="1" ht="14.25"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</row>
    <row r="54" spans="1:15" s="164" customFormat="1" ht="14.25">
      <c r="A54" s="183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</row>
    <row r="55" ht="13.5" thickBot="1"/>
    <row r="56" spans="2:10" s="164" customFormat="1" ht="15.75" thickBot="1">
      <c r="B56" s="634" t="s">
        <v>57</v>
      </c>
      <c r="C56" s="635"/>
      <c r="E56" s="612" t="s">
        <v>242</v>
      </c>
      <c r="F56" s="613"/>
      <c r="G56" s="165" t="s">
        <v>255</v>
      </c>
      <c r="H56" s="612" t="s">
        <v>242</v>
      </c>
      <c r="I56" s="613"/>
      <c r="J56" s="165" t="s">
        <v>255</v>
      </c>
    </row>
    <row r="57" spans="2:10" s="164" customFormat="1" ht="16.5" thickBot="1">
      <c r="B57" s="628" t="s">
        <v>274</v>
      </c>
      <c r="C57" s="629"/>
      <c r="E57" s="630" t="str">
        <f>B58</f>
        <v>SAN ALBANO</v>
      </c>
      <c r="F57" s="631"/>
      <c r="G57" s="216">
        <v>29</v>
      </c>
      <c r="H57" s="630" t="str">
        <f>B61</f>
        <v>UNIV. DE LA PLATA</v>
      </c>
      <c r="I57" s="631"/>
      <c r="J57" s="216">
        <v>0</v>
      </c>
    </row>
    <row r="58" spans="2:10" s="164" customFormat="1" ht="15.75">
      <c r="B58" s="632" t="str">
        <f>'[1]Zonas'!L3</f>
        <v>SAN ALBANO</v>
      </c>
      <c r="C58" s="633"/>
      <c r="D58" s="166"/>
      <c r="E58" s="622" t="str">
        <f>B59</f>
        <v>BUENOS AIRES</v>
      </c>
      <c r="F58" s="623"/>
      <c r="G58" s="218">
        <v>42</v>
      </c>
      <c r="H58" s="622" t="str">
        <f>B60</f>
        <v>SAN CARLOS</v>
      </c>
      <c r="I58" s="623"/>
      <c r="J58" s="217">
        <v>0</v>
      </c>
    </row>
    <row r="59" spans="2:10" s="164" customFormat="1" ht="15.75">
      <c r="B59" s="626" t="str">
        <f>'[1]Zonas'!L4</f>
        <v>BUENOS AIRES</v>
      </c>
      <c r="C59" s="627"/>
      <c r="D59" s="166"/>
      <c r="E59" s="622" t="str">
        <f>'Fixture MONTE GRANDE'!D38</f>
        <v>SAN ALBANO</v>
      </c>
      <c r="F59" s="623"/>
      <c r="G59" s="217">
        <v>35</v>
      </c>
      <c r="H59" s="622" t="str">
        <f>'Fixture MONTE GRANDE'!F38</f>
        <v>SAN CARLOS</v>
      </c>
      <c r="I59" s="623"/>
      <c r="J59" s="218">
        <v>12</v>
      </c>
    </row>
    <row r="60" spans="2:10" s="164" customFormat="1" ht="15.75">
      <c r="B60" s="626" t="str">
        <f>'[1]Zonas'!L5</f>
        <v>SAN CARLOS</v>
      </c>
      <c r="C60" s="627"/>
      <c r="D60" s="166"/>
      <c r="E60" s="622" t="str">
        <f>'Fixture MONTE GRANDE'!D39</f>
        <v>BUENOS AIRES</v>
      </c>
      <c r="F60" s="623"/>
      <c r="G60" s="217">
        <v>26</v>
      </c>
      <c r="H60" s="622" t="str">
        <f>'Fixture MONTE GRANDE'!F39</f>
        <v>UNIV. DE LA PLATA</v>
      </c>
      <c r="I60" s="623"/>
      <c r="J60" s="218">
        <v>24</v>
      </c>
    </row>
    <row r="61" spans="2:10" s="164" customFormat="1" ht="16.5" thickBot="1">
      <c r="B61" s="620" t="str">
        <f>'[1]Zonas'!L6</f>
        <v>UNIV. DE LA PLATA</v>
      </c>
      <c r="C61" s="621"/>
      <c r="D61" s="166"/>
      <c r="E61" s="622" t="str">
        <f>'Fixture MONTE GRANDE'!D54</f>
        <v>SAN ALBANO</v>
      </c>
      <c r="F61" s="623"/>
      <c r="G61" s="217">
        <v>24</v>
      </c>
      <c r="H61" s="622" t="str">
        <f>'Fixture MONTE GRANDE'!F54</f>
        <v>BUENOS AIRES</v>
      </c>
      <c r="I61" s="623"/>
      <c r="J61" s="218">
        <v>12</v>
      </c>
    </row>
    <row r="62" spans="2:10" s="164" customFormat="1" ht="16.5" thickBot="1">
      <c r="B62" s="167"/>
      <c r="C62" s="167"/>
      <c r="D62" s="166"/>
      <c r="E62" s="624" t="str">
        <f>'Fixture MONTE GRANDE'!D55</f>
        <v>SAN CARLOS</v>
      </c>
      <c r="F62" s="625"/>
      <c r="G62" s="220">
        <v>12</v>
      </c>
      <c r="H62" s="624" t="str">
        <f>'Fixture MONTE GRANDE'!F55</f>
        <v>UNIV. DE LA PLATA</v>
      </c>
      <c r="I62" s="625"/>
      <c r="J62" s="219">
        <v>29</v>
      </c>
    </row>
    <row r="63" s="164" customFormat="1" ht="15" thickBot="1"/>
    <row r="64" spans="2:15" s="164" customFormat="1" ht="15.75" thickBot="1">
      <c r="B64" s="146"/>
      <c r="C64" s="146"/>
      <c r="D64" s="601" t="str">
        <f>B65</f>
        <v>SAN ALBANO</v>
      </c>
      <c r="E64" s="582"/>
      <c r="F64" s="582" t="str">
        <f>B66</f>
        <v>BUENOS AIRES</v>
      </c>
      <c r="G64" s="582"/>
      <c r="H64" s="582" t="str">
        <f>B67</f>
        <v>SAN CARLOS</v>
      </c>
      <c r="I64" s="582"/>
      <c r="J64" s="582" t="str">
        <f>B61</f>
        <v>UNIV. DE LA PLATA</v>
      </c>
      <c r="K64" s="582"/>
      <c r="L64" s="168" t="s">
        <v>257</v>
      </c>
      <c r="M64" s="168" t="s">
        <v>258</v>
      </c>
      <c r="N64" s="168" t="s">
        <v>259</v>
      </c>
      <c r="O64" s="169" t="s">
        <v>260</v>
      </c>
    </row>
    <row r="65" spans="2:15" s="164" customFormat="1" ht="15">
      <c r="B65" s="614" t="str">
        <f>B58</f>
        <v>SAN ALBANO</v>
      </c>
      <c r="C65" s="615"/>
      <c r="D65" s="170"/>
      <c r="E65" s="171"/>
      <c r="F65" s="172">
        <f>G61</f>
        <v>24</v>
      </c>
      <c r="G65" s="172">
        <f>J61</f>
        <v>12</v>
      </c>
      <c r="H65" s="173">
        <f>G59</f>
        <v>35</v>
      </c>
      <c r="I65" s="173">
        <f>J59</f>
        <v>12</v>
      </c>
      <c r="J65" s="173">
        <f>G57</f>
        <v>29</v>
      </c>
      <c r="K65" s="173">
        <f>J57</f>
        <v>0</v>
      </c>
      <c r="L65" s="173">
        <f>SUM(F65,H65,J65)</f>
        <v>88</v>
      </c>
      <c r="M65" s="173">
        <f>SUM(G65,I65,K65)</f>
        <v>24</v>
      </c>
      <c r="N65" s="173">
        <f>SUM(L65-M65)</f>
        <v>64</v>
      </c>
      <c r="O65" s="174">
        <f>IF(G57&gt;J57,2,0)+IF(G57=J57,1,0)+IF(G59&gt;J59,2,0)+IF(G59=J59,1,0)+IF(G61&gt;J61,2,0)+IF(G61=J61,1,0)</f>
        <v>6</v>
      </c>
    </row>
    <row r="66" spans="2:15" s="164" customFormat="1" ht="15">
      <c r="B66" s="616" t="str">
        <f>B59</f>
        <v>BUENOS AIRES</v>
      </c>
      <c r="C66" s="617"/>
      <c r="D66" s="175">
        <f>J61</f>
        <v>12</v>
      </c>
      <c r="E66" s="172">
        <f>G61</f>
        <v>24</v>
      </c>
      <c r="F66" s="176"/>
      <c r="G66" s="176"/>
      <c r="H66" s="172">
        <f>G58</f>
        <v>42</v>
      </c>
      <c r="I66" s="172">
        <f>J58</f>
        <v>0</v>
      </c>
      <c r="J66" s="172">
        <f>G60</f>
        <v>26</v>
      </c>
      <c r="K66" s="172">
        <f>J60</f>
        <v>24</v>
      </c>
      <c r="L66" s="172">
        <f>SUM(D66,H66,J66)</f>
        <v>80</v>
      </c>
      <c r="M66" s="172">
        <f>SUM(E66,I66,K66)</f>
        <v>48</v>
      </c>
      <c r="N66" s="172">
        <f>SUM(L66-M66)</f>
        <v>32</v>
      </c>
      <c r="O66" s="177">
        <f>IF(G58&gt;J58,2,0)+IF(G58=J58,1,0)+IF(G60&gt;J60,2,0)+IF(G60=J60,1,0)+IF(J61&gt;G61,2,0)+IF(J61=G61,1,0)</f>
        <v>4</v>
      </c>
    </row>
    <row r="67" spans="2:15" s="164" customFormat="1" ht="15">
      <c r="B67" s="616" t="str">
        <f>B60</f>
        <v>SAN CARLOS</v>
      </c>
      <c r="C67" s="617"/>
      <c r="D67" s="175">
        <f>J59</f>
        <v>12</v>
      </c>
      <c r="E67" s="172">
        <f>G59</f>
        <v>35</v>
      </c>
      <c r="F67" s="172">
        <f>J58</f>
        <v>0</v>
      </c>
      <c r="G67" s="172">
        <f>G58</f>
        <v>42</v>
      </c>
      <c r="H67" s="176"/>
      <c r="I67" s="176"/>
      <c r="J67" s="172">
        <f>G62</f>
        <v>12</v>
      </c>
      <c r="K67" s="172">
        <f>J62</f>
        <v>29</v>
      </c>
      <c r="L67" s="172">
        <f>SUM(D67,F67,J67)</f>
        <v>24</v>
      </c>
      <c r="M67" s="172">
        <f>SUM(E67,G67,K67)</f>
        <v>106</v>
      </c>
      <c r="N67" s="172">
        <f>SUM(L67-M67)</f>
        <v>-82</v>
      </c>
      <c r="O67" s="178">
        <f>IF(J58&gt;G58,2,0)+IF(J58=G58,1,0)+IF(J59&gt;G59,2,0)+IF(J59=G59,1,0)+IF(G62&gt;J62,2,0)+IF(G62=J62,1,0)</f>
        <v>0</v>
      </c>
    </row>
    <row r="68" spans="2:15" s="164" customFormat="1" ht="15.75" thickBot="1">
      <c r="B68" s="618" t="str">
        <f>B61</f>
        <v>UNIV. DE LA PLATA</v>
      </c>
      <c r="C68" s="619"/>
      <c r="D68" s="179">
        <f>J57</f>
        <v>0</v>
      </c>
      <c r="E68" s="180">
        <f>G57</f>
        <v>29</v>
      </c>
      <c r="F68" s="180">
        <f>J60</f>
        <v>24</v>
      </c>
      <c r="G68" s="180">
        <f>G60</f>
        <v>26</v>
      </c>
      <c r="H68" s="180">
        <f>J62</f>
        <v>29</v>
      </c>
      <c r="I68" s="180">
        <f>G62</f>
        <v>12</v>
      </c>
      <c r="J68" s="181"/>
      <c r="K68" s="181"/>
      <c r="L68" s="180">
        <f>SUM(D68,F68,H68)</f>
        <v>53</v>
      </c>
      <c r="M68" s="180">
        <f>SUM(E68,G68,I68)</f>
        <v>67</v>
      </c>
      <c r="N68" s="180">
        <f>SUM(L68-M68)</f>
        <v>-14</v>
      </c>
      <c r="O68" s="182">
        <f>IF(J57&gt;G57,2,0)+IF(J57=G57,1,0)+IF(J60&gt;G60,2,0)+IF(J60=G60,1,0)+IF(J62&gt;G62,2,0)+IF(J62=G62,1,0)</f>
        <v>2</v>
      </c>
    </row>
    <row r="69" spans="2:15" s="164" customFormat="1" ht="14.25"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</row>
    <row r="70" spans="1:15" s="164" customFormat="1" ht="14.25">
      <c r="A70" s="183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</row>
    <row r="71" ht="13.5" thickBot="1"/>
    <row r="72" spans="1:16" ht="15.75" thickBot="1">
      <c r="A72" s="164"/>
      <c r="B72" s="610" t="s">
        <v>58</v>
      </c>
      <c r="C72" s="611"/>
      <c r="D72" s="164"/>
      <c r="E72" s="612" t="s">
        <v>242</v>
      </c>
      <c r="F72" s="613"/>
      <c r="G72" s="165" t="s">
        <v>255</v>
      </c>
      <c r="H72" s="612" t="s">
        <v>242</v>
      </c>
      <c r="I72" s="613"/>
      <c r="J72" s="165" t="s">
        <v>255</v>
      </c>
      <c r="K72" s="164"/>
      <c r="L72" s="164"/>
      <c r="M72" s="164"/>
      <c r="N72" s="164"/>
      <c r="O72" s="164"/>
      <c r="P72" s="164"/>
    </row>
    <row r="73" spans="1:16" ht="15.75" thickBot="1">
      <c r="A73" s="164"/>
      <c r="B73" s="604" t="s">
        <v>262</v>
      </c>
      <c r="C73" s="605"/>
      <c r="D73" s="164"/>
      <c r="E73" s="606" t="str">
        <f>B74</f>
        <v>SAN MARCOS</v>
      </c>
      <c r="F73" s="607"/>
      <c r="G73" s="185">
        <v>28</v>
      </c>
      <c r="H73" s="606" t="str">
        <f>B77</f>
        <v>DEFENSORES DE GLEW</v>
      </c>
      <c r="I73" s="607"/>
      <c r="J73" s="185">
        <v>0</v>
      </c>
      <c r="K73" s="164"/>
      <c r="L73" s="164"/>
      <c r="M73" s="164"/>
      <c r="N73" s="164"/>
      <c r="O73" s="164"/>
      <c r="P73" s="164"/>
    </row>
    <row r="74" spans="1:16" ht="15">
      <c r="A74" s="164"/>
      <c r="B74" s="608" t="str">
        <f>'[1]Zonas'!H10</f>
        <v>SAN MARCOS</v>
      </c>
      <c r="C74" s="609"/>
      <c r="D74" s="166"/>
      <c r="E74" s="597" t="str">
        <f>B75</f>
        <v>VICENTE LOPEZ</v>
      </c>
      <c r="F74" s="598"/>
      <c r="G74" s="186">
        <v>22</v>
      </c>
      <c r="H74" s="597" t="str">
        <f>B76</f>
        <v>BERAZATEGUI</v>
      </c>
      <c r="I74" s="598"/>
      <c r="J74" s="187">
        <v>10</v>
      </c>
      <c r="K74" s="164"/>
      <c r="L74" s="164"/>
      <c r="M74" s="164"/>
      <c r="N74" s="164"/>
      <c r="O74" s="164"/>
      <c r="P74" s="164"/>
    </row>
    <row r="75" spans="1:16" ht="15">
      <c r="A75" s="164"/>
      <c r="B75" s="602" t="str">
        <f>'[1]Zonas'!H11</f>
        <v>VICENTE LOPEZ</v>
      </c>
      <c r="C75" s="603"/>
      <c r="D75" s="166"/>
      <c r="E75" s="597" t="str">
        <f>B74</f>
        <v>SAN MARCOS</v>
      </c>
      <c r="F75" s="598"/>
      <c r="G75" s="187">
        <v>36</v>
      </c>
      <c r="H75" s="597" t="str">
        <f>B76</f>
        <v>BERAZATEGUI</v>
      </c>
      <c r="I75" s="598"/>
      <c r="J75" s="186">
        <v>22</v>
      </c>
      <c r="K75" s="164"/>
      <c r="L75" s="164"/>
      <c r="M75" s="164"/>
      <c r="N75" s="164"/>
      <c r="O75" s="164"/>
      <c r="P75" s="164"/>
    </row>
    <row r="76" spans="1:16" ht="15">
      <c r="A76" s="164"/>
      <c r="B76" s="602" t="str">
        <f>'[1]Zonas'!H12</f>
        <v>BERAZATEGUI</v>
      </c>
      <c r="C76" s="603"/>
      <c r="D76" s="166"/>
      <c r="E76" s="597" t="str">
        <f>B75</f>
        <v>VICENTE LOPEZ</v>
      </c>
      <c r="F76" s="598"/>
      <c r="G76" s="187">
        <v>31</v>
      </c>
      <c r="H76" s="597" t="str">
        <f>B77</f>
        <v>DEFENSORES DE GLEW</v>
      </c>
      <c r="I76" s="598"/>
      <c r="J76" s="186">
        <v>7</v>
      </c>
      <c r="K76" s="164"/>
      <c r="L76" s="164"/>
      <c r="M76" s="164"/>
      <c r="N76" s="164"/>
      <c r="O76" s="164"/>
      <c r="P76" s="164"/>
    </row>
    <row r="77" spans="1:16" ht="15.75" thickBot="1">
      <c r="A77" s="164"/>
      <c r="B77" s="595" t="str">
        <f>'[1]Zonas'!H13</f>
        <v>DEFENSORES DE GLEW</v>
      </c>
      <c r="C77" s="596"/>
      <c r="D77" s="166"/>
      <c r="E77" s="597" t="str">
        <f>B74</f>
        <v>SAN MARCOS</v>
      </c>
      <c r="F77" s="598"/>
      <c r="G77" s="187">
        <v>15</v>
      </c>
      <c r="H77" s="597" t="str">
        <f>B75</f>
        <v>VICENTE LOPEZ</v>
      </c>
      <c r="I77" s="598"/>
      <c r="J77" s="186">
        <v>10</v>
      </c>
      <c r="K77" s="164"/>
      <c r="L77" s="164"/>
      <c r="M77" s="164"/>
      <c r="N77" s="164"/>
      <c r="O77" s="164"/>
      <c r="P77" s="164"/>
    </row>
    <row r="78" spans="1:16" ht="15.75" thickBot="1">
      <c r="A78" s="164"/>
      <c r="B78" s="167"/>
      <c r="C78" s="167"/>
      <c r="D78" s="166"/>
      <c r="E78" s="599" t="str">
        <f>B76</f>
        <v>BERAZATEGUI</v>
      </c>
      <c r="F78" s="600"/>
      <c r="G78" s="188">
        <v>36</v>
      </c>
      <c r="H78" s="599" t="str">
        <f>B77</f>
        <v>DEFENSORES DE GLEW</v>
      </c>
      <c r="I78" s="600"/>
      <c r="J78" s="189">
        <v>5</v>
      </c>
      <c r="K78" s="164"/>
      <c r="L78" s="164"/>
      <c r="M78" s="164"/>
      <c r="N78" s="164"/>
      <c r="O78" s="164"/>
      <c r="P78" s="164"/>
    </row>
    <row r="79" spans="1:15" ht="15" thickBot="1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</row>
    <row r="80" spans="1:15" ht="15.75" thickBot="1">
      <c r="A80" s="164"/>
      <c r="D80" s="601" t="str">
        <f>B81</f>
        <v>SAN MARCOS</v>
      </c>
      <c r="E80" s="582"/>
      <c r="F80" s="582" t="str">
        <f>B82</f>
        <v>VICENTE LOPEZ</v>
      </c>
      <c r="G80" s="582"/>
      <c r="H80" s="582" t="str">
        <f>B83</f>
        <v>BERAZATEGUI</v>
      </c>
      <c r="I80" s="582"/>
      <c r="J80" s="582" t="str">
        <f>B77</f>
        <v>DEFENSORES DE GLEW</v>
      </c>
      <c r="K80" s="582"/>
      <c r="L80" s="168" t="s">
        <v>257</v>
      </c>
      <c r="M80" s="168" t="s">
        <v>258</v>
      </c>
      <c r="N80" s="168" t="s">
        <v>259</v>
      </c>
      <c r="O80" s="169" t="s">
        <v>260</v>
      </c>
    </row>
    <row r="81" spans="1:15" ht="15">
      <c r="A81" s="164"/>
      <c r="B81" s="583" t="str">
        <f>B74</f>
        <v>SAN MARCOS</v>
      </c>
      <c r="C81" s="584"/>
      <c r="D81" s="170"/>
      <c r="E81" s="171"/>
      <c r="F81" s="172">
        <f>G77</f>
        <v>15</v>
      </c>
      <c r="G81" s="172">
        <f>J77</f>
        <v>10</v>
      </c>
      <c r="H81" s="173">
        <f>G75</f>
        <v>36</v>
      </c>
      <c r="I81" s="173">
        <f>J75</f>
        <v>22</v>
      </c>
      <c r="J81" s="173">
        <f>G73</f>
        <v>28</v>
      </c>
      <c r="K81" s="173">
        <f>J73</f>
        <v>0</v>
      </c>
      <c r="L81" s="173">
        <f>SUM(F81,H81,J81)</f>
        <v>79</v>
      </c>
      <c r="M81" s="173">
        <f>SUM(G81,I81,K81)</f>
        <v>32</v>
      </c>
      <c r="N81" s="173">
        <f>SUM(L81-M81)</f>
        <v>47</v>
      </c>
      <c r="O81" s="174">
        <f>IF(G73&gt;J73,2,0)+IF(G73=J73,1,0)+IF(G75&gt;J75,2,0)+IF(G75=J75,1,0)+IF(G77&gt;J77,2,0)+IF(G77=J77,1,0)</f>
        <v>6</v>
      </c>
    </row>
    <row r="82" spans="1:15" ht="15">
      <c r="A82" s="164"/>
      <c r="B82" s="585" t="str">
        <f>B75</f>
        <v>VICENTE LOPEZ</v>
      </c>
      <c r="C82" s="586"/>
      <c r="D82" s="175">
        <f>J77</f>
        <v>10</v>
      </c>
      <c r="E82" s="172">
        <f>G77</f>
        <v>15</v>
      </c>
      <c r="F82" s="176"/>
      <c r="G82" s="176"/>
      <c r="H82" s="172">
        <f>G74</f>
        <v>22</v>
      </c>
      <c r="I82" s="172">
        <f>J74</f>
        <v>10</v>
      </c>
      <c r="J82" s="172">
        <f>G76</f>
        <v>31</v>
      </c>
      <c r="K82" s="172">
        <f>J76</f>
        <v>7</v>
      </c>
      <c r="L82" s="172">
        <f>SUM(D82,H82,J82)</f>
        <v>63</v>
      </c>
      <c r="M82" s="172">
        <f>SUM(E82,I82,K82)</f>
        <v>32</v>
      </c>
      <c r="N82" s="172">
        <f>SUM(L82-M82)</f>
        <v>31</v>
      </c>
      <c r="O82" s="177">
        <f>IF(G74&gt;J74,2,0)+IF(G74=J74,1,0)+IF(G76&gt;J76,2,0)+IF(G76=J76,1,0)+IF(J77&gt;G77,2,0)+IF(J77=G77,1,0)</f>
        <v>4</v>
      </c>
    </row>
    <row r="83" spans="1:15" ht="15">
      <c r="A83" s="164"/>
      <c r="B83" s="585" t="str">
        <f>B76</f>
        <v>BERAZATEGUI</v>
      </c>
      <c r="C83" s="586"/>
      <c r="D83" s="175">
        <f>J75</f>
        <v>22</v>
      </c>
      <c r="E83" s="172">
        <f>G75</f>
        <v>36</v>
      </c>
      <c r="F83" s="172">
        <f>J74</f>
        <v>10</v>
      </c>
      <c r="G83" s="172">
        <f>G74</f>
        <v>22</v>
      </c>
      <c r="H83" s="176"/>
      <c r="I83" s="176"/>
      <c r="J83" s="172">
        <f>G78</f>
        <v>36</v>
      </c>
      <c r="K83" s="172">
        <f>J78</f>
        <v>5</v>
      </c>
      <c r="L83" s="172">
        <f>SUM(D83,F83,J83)</f>
        <v>68</v>
      </c>
      <c r="M83" s="172">
        <f>SUM(E83,G83,K83)</f>
        <v>63</v>
      </c>
      <c r="N83" s="172">
        <f>SUM(L83-M83)</f>
        <v>5</v>
      </c>
      <c r="O83" s="178">
        <f>IF(J74&gt;G74,2,0)+IF(J74=G74,1,0)+IF(J75&gt;G75,2,0)+IF(J75=G75,1,0)+IF(G78&gt;J78,2,0)+IF(G78=J78,1,0)</f>
        <v>2</v>
      </c>
    </row>
    <row r="84" spans="1:15" ht="15.75" thickBot="1">
      <c r="A84" s="164"/>
      <c r="B84" s="587" t="str">
        <f>B77</f>
        <v>DEFENSORES DE GLEW</v>
      </c>
      <c r="C84" s="588"/>
      <c r="D84" s="179">
        <f>J73</f>
        <v>0</v>
      </c>
      <c r="E84" s="180">
        <f>G73</f>
        <v>28</v>
      </c>
      <c r="F84" s="180">
        <f>J76</f>
        <v>7</v>
      </c>
      <c r="G84" s="180">
        <f>G76</f>
        <v>31</v>
      </c>
      <c r="H84" s="180">
        <f>J78</f>
        <v>5</v>
      </c>
      <c r="I84" s="180">
        <f>G78</f>
        <v>36</v>
      </c>
      <c r="J84" s="181"/>
      <c r="K84" s="181"/>
      <c r="L84" s="180">
        <f>SUM(D84,F84,H84)</f>
        <v>12</v>
      </c>
      <c r="M84" s="180">
        <f>SUM(E84,G84,I84)</f>
        <v>95</v>
      </c>
      <c r="N84" s="180">
        <f>SUM(L84-M84)</f>
        <v>-83</v>
      </c>
      <c r="O84" s="182">
        <f>IF(J73&gt;G73,2,0)+IF(J73=G73,1,0)+IF(J76&gt;G76,2,0)+IF(J76=G76,1,0)+IF(J78&gt;G78,2,0)+IF(J78=G78,1,0)</f>
        <v>0</v>
      </c>
    </row>
    <row r="85" ht="14.25">
      <c r="A85" s="164"/>
    </row>
    <row r="86" spans="1:15" ht="14.25">
      <c r="A86" s="183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</row>
    <row r="87" ht="13.5" thickBot="1"/>
    <row r="88" spans="1:16" ht="15.75" thickBot="1">
      <c r="A88" s="164"/>
      <c r="B88" s="610" t="s">
        <v>58</v>
      </c>
      <c r="C88" s="611"/>
      <c r="D88" s="164"/>
      <c r="E88" s="612" t="s">
        <v>242</v>
      </c>
      <c r="F88" s="613"/>
      <c r="G88" s="165" t="s">
        <v>255</v>
      </c>
      <c r="H88" s="612" t="s">
        <v>242</v>
      </c>
      <c r="I88" s="613"/>
      <c r="J88" s="165" t="s">
        <v>255</v>
      </c>
      <c r="K88" s="164"/>
      <c r="L88" s="164"/>
      <c r="M88" s="164"/>
      <c r="N88" s="164"/>
      <c r="O88" s="164"/>
      <c r="P88" s="164"/>
    </row>
    <row r="89" spans="1:16" ht="15.75" thickBot="1">
      <c r="A89" s="164"/>
      <c r="B89" s="604" t="s">
        <v>270</v>
      </c>
      <c r="C89" s="605"/>
      <c r="D89" s="164"/>
      <c r="E89" s="606" t="str">
        <f>B90</f>
        <v>G y E DE ITUZAINGO</v>
      </c>
      <c r="F89" s="607"/>
      <c r="G89" s="185">
        <v>19</v>
      </c>
      <c r="H89" s="606" t="str">
        <f>B93</f>
        <v>PORTEÑO</v>
      </c>
      <c r="I89" s="607"/>
      <c r="J89" s="185">
        <v>17</v>
      </c>
      <c r="K89" s="164"/>
      <c r="L89" s="164"/>
      <c r="M89" s="164"/>
      <c r="N89" s="164"/>
      <c r="O89" s="164"/>
      <c r="P89" s="164"/>
    </row>
    <row r="90" spans="1:16" ht="15">
      <c r="A90" s="164"/>
      <c r="B90" s="608" t="str">
        <f>'[1]Zonas'!I10</f>
        <v>G y E DE ITUZAINGO</v>
      </c>
      <c r="C90" s="609"/>
      <c r="D90" s="166"/>
      <c r="E90" s="597" t="str">
        <f>B91</f>
        <v>VARELA JR</v>
      </c>
      <c r="F90" s="598"/>
      <c r="G90" s="186">
        <v>21</v>
      </c>
      <c r="H90" s="597" t="str">
        <f>B92</f>
        <v>LOS PINOS</v>
      </c>
      <c r="I90" s="598"/>
      <c r="J90" s="187">
        <v>12</v>
      </c>
      <c r="K90" s="164"/>
      <c r="L90" s="164"/>
      <c r="M90" s="164"/>
      <c r="N90" s="164"/>
      <c r="O90" s="164"/>
      <c r="P90" s="164"/>
    </row>
    <row r="91" spans="1:16" ht="15">
      <c r="A91" s="164"/>
      <c r="B91" s="602" t="str">
        <f>'[1]Zonas'!I11</f>
        <v>VARELA JR</v>
      </c>
      <c r="C91" s="603"/>
      <c r="D91" s="166"/>
      <c r="E91" s="597" t="str">
        <f>B90</f>
        <v>G y E DE ITUZAINGO</v>
      </c>
      <c r="F91" s="598"/>
      <c r="G91" s="187">
        <v>34</v>
      </c>
      <c r="H91" s="597" t="str">
        <f>B92</f>
        <v>LOS PINOS</v>
      </c>
      <c r="I91" s="598"/>
      <c r="J91" s="186">
        <v>10</v>
      </c>
      <c r="K91" s="164"/>
      <c r="L91" s="164"/>
      <c r="M91" s="164"/>
      <c r="N91" s="164"/>
      <c r="O91" s="164"/>
      <c r="P91" s="164"/>
    </row>
    <row r="92" spans="1:16" ht="15">
      <c r="A92" s="164"/>
      <c r="B92" s="602" t="str">
        <f>'[1]Zonas'!I12</f>
        <v>LOS PINOS</v>
      </c>
      <c r="C92" s="603"/>
      <c r="D92" s="166"/>
      <c r="E92" s="597" t="str">
        <f>B91</f>
        <v>VARELA JR</v>
      </c>
      <c r="F92" s="598"/>
      <c r="G92" s="187">
        <v>27</v>
      </c>
      <c r="H92" s="597" t="str">
        <f>B93</f>
        <v>PORTEÑO</v>
      </c>
      <c r="I92" s="598"/>
      <c r="J92" s="186">
        <v>12</v>
      </c>
      <c r="K92" s="164"/>
      <c r="L92" s="164"/>
      <c r="M92" s="164"/>
      <c r="N92" s="164"/>
      <c r="O92" s="164"/>
      <c r="P92" s="164"/>
    </row>
    <row r="93" spans="1:16" ht="15.75" thickBot="1">
      <c r="A93" s="164"/>
      <c r="B93" s="595" t="str">
        <f>'[1]Zonas'!I13</f>
        <v>PORTEÑO</v>
      </c>
      <c r="C93" s="596"/>
      <c r="D93" s="166"/>
      <c r="E93" s="597" t="str">
        <f>B90</f>
        <v>G y E DE ITUZAINGO</v>
      </c>
      <c r="F93" s="598"/>
      <c r="G93" s="187">
        <v>12</v>
      </c>
      <c r="H93" s="597" t="str">
        <f>B91</f>
        <v>VARELA JR</v>
      </c>
      <c r="I93" s="598"/>
      <c r="J93" s="186">
        <v>20</v>
      </c>
      <c r="K93" s="164"/>
      <c r="L93" s="164"/>
      <c r="M93" s="164"/>
      <c r="N93" s="164"/>
      <c r="O93" s="164"/>
      <c r="P93" s="164"/>
    </row>
    <row r="94" spans="1:16" ht="15.75" thickBot="1">
      <c r="A94" s="164"/>
      <c r="B94" s="167"/>
      <c r="C94" s="167"/>
      <c r="D94" s="166"/>
      <c r="E94" s="599" t="str">
        <f>B92</f>
        <v>LOS PINOS</v>
      </c>
      <c r="F94" s="600"/>
      <c r="G94" s="188">
        <v>26</v>
      </c>
      <c r="H94" s="599" t="str">
        <f>B93</f>
        <v>PORTEÑO</v>
      </c>
      <c r="I94" s="600"/>
      <c r="J94" s="189">
        <v>19</v>
      </c>
      <c r="K94" s="164"/>
      <c r="L94" s="164"/>
      <c r="M94" s="164"/>
      <c r="N94" s="164"/>
      <c r="O94" s="164"/>
      <c r="P94" s="164"/>
    </row>
    <row r="95" spans="1:15" ht="15" thickBot="1">
      <c r="A95" s="164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</row>
    <row r="96" spans="1:15" ht="15.75" thickBot="1">
      <c r="A96" s="164"/>
      <c r="D96" s="601" t="str">
        <f>B97</f>
        <v>G y E DE ITUZAINGO</v>
      </c>
      <c r="E96" s="582"/>
      <c r="F96" s="582" t="str">
        <f>B98</f>
        <v>VARELA JR</v>
      </c>
      <c r="G96" s="582"/>
      <c r="H96" s="582" t="str">
        <f>B99</f>
        <v>LOS PINOS</v>
      </c>
      <c r="I96" s="582"/>
      <c r="J96" s="582" t="str">
        <f>B93</f>
        <v>PORTEÑO</v>
      </c>
      <c r="K96" s="582"/>
      <c r="L96" s="168" t="s">
        <v>257</v>
      </c>
      <c r="M96" s="168" t="s">
        <v>258</v>
      </c>
      <c r="N96" s="168" t="s">
        <v>259</v>
      </c>
      <c r="O96" s="169" t="s">
        <v>260</v>
      </c>
    </row>
    <row r="97" spans="1:15" ht="15">
      <c r="A97" s="164"/>
      <c r="B97" s="583" t="str">
        <f>B90</f>
        <v>G y E DE ITUZAINGO</v>
      </c>
      <c r="C97" s="584"/>
      <c r="D97" s="170"/>
      <c r="E97" s="171"/>
      <c r="F97" s="172">
        <f>G93</f>
        <v>12</v>
      </c>
      <c r="G97" s="172">
        <f>J93</f>
        <v>20</v>
      </c>
      <c r="H97" s="173">
        <f>G91</f>
        <v>34</v>
      </c>
      <c r="I97" s="173">
        <f>J91</f>
        <v>10</v>
      </c>
      <c r="J97" s="173">
        <f>G89</f>
        <v>19</v>
      </c>
      <c r="K97" s="173">
        <f>J89</f>
        <v>17</v>
      </c>
      <c r="L97" s="173">
        <f>SUM(F97,H97,J97)</f>
        <v>65</v>
      </c>
      <c r="M97" s="173">
        <f>SUM(G97,I97,K97)</f>
        <v>47</v>
      </c>
      <c r="N97" s="173">
        <f>SUM(L97-M97)</f>
        <v>18</v>
      </c>
      <c r="O97" s="174">
        <f>IF(G89&gt;J89,2,0)+IF(G89=J89,1,0)+IF(G91&gt;J91,2,0)+IF(G91=J91,1,0)+IF(G93&gt;J93,2,0)+IF(G93=J93,1,0)</f>
        <v>4</v>
      </c>
    </row>
    <row r="98" spans="1:15" ht="15">
      <c r="A98" s="164"/>
      <c r="B98" s="585" t="str">
        <f>B91</f>
        <v>VARELA JR</v>
      </c>
      <c r="C98" s="586"/>
      <c r="D98" s="175">
        <f>J93</f>
        <v>20</v>
      </c>
      <c r="E98" s="172">
        <f>G93</f>
        <v>12</v>
      </c>
      <c r="F98" s="176"/>
      <c r="G98" s="176"/>
      <c r="H98" s="172">
        <f>G90</f>
        <v>21</v>
      </c>
      <c r="I98" s="172">
        <f>J90</f>
        <v>12</v>
      </c>
      <c r="J98" s="172">
        <f>G92</f>
        <v>27</v>
      </c>
      <c r="K98" s="172">
        <f>J92</f>
        <v>12</v>
      </c>
      <c r="L98" s="172">
        <f>SUM(D98,H98,J98)</f>
        <v>68</v>
      </c>
      <c r="M98" s="172">
        <f>SUM(E98,I98,K98)</f>
        <v>36</v>
      </c>
      <c r="N98" s="172">
        <f>SUM(L98-M98)</f>
        <v>32</v>
      </c>
      <c r="O98" s="177">
        <f>IF(G90&gt;J90,2,0)+IF(G90=J90,1,0)+IF(G92&gt;J92,2,0)+IF(G92=J92,1,0)+IF(J93&gt;G93,2,0)+IF(J93=G93,1,0)</f>
        <v>6</v>
      </c>
    </row>
    <row r="99" spans="1:15" ht="15">
      <c r="A99" s="164"/>
      <c r="B99" s="585" t="str">
        <f>B92</f>
        <v>LOS PINOS</v>
      </c>
      <c r="C99" s="586"/>
      <c r="D99" s="175">
        <f>J91</f>
        <v>10</v>
      </c>
      <c r="E99" s="172">
        <f>G91</f>
        <v>34</v>
      </c>
      <c r="F99" s="172">
        <f>J90</f>
        <v>12</v>
      </c>
      <c r="G99" s="172">
        <f>G90</f>
        <v>21</v>
      </c>
      <c r="H99" s="176"/>
      <c r="I99" s="176"/>
      <c r="J99" s="172">
        <f>G94</f>
        <v>26</v>
      </c>
      <c r="K99" s="172">
        <f>J94</f>
        <v>19</v>
      </c>
      <c r="L99" s="172">
        <f>SUM(D99,F99,J99)</f>
        <v>48</v>
      </c>
      <c r="M99" s="172">
        <f>SUM(E99,G99,K99)</f>
        <v>74</v>
      </c>
      <c r="N99" s="172">
        <f>SUM(L99-M99)</f>
        <v>-26</v>
      </c>
      <c r="O99" s="178">
        <f>IF(J90&gt;G90,2,0)+IF(J90=G90,1,0)+IF(J91&gt;G91,2,0)+IF(J91=G91,1,0)+IF(G94&gt;J94,2,0)+IF(G94=J94,1,0)</f>
        <v>2</v>
      </c>
    </row>
    <row r="100" spans="1:15" ht="15.75" thickBot="1">
      <c r="A100" s="164"/>
      <c r="B100" s="587" t="str">
        <f>B93</f>
        <v>PORTEÑO</v>
      </c>
      <c r="C100" s="588"/>
      <c r="D100" s="179">
        <f>J89</f>
        <v>17</v>
      </c>
      <c r="E100" s="180">
        <f>G89</f>
        <v>19</v>
      </c>
      <c r="F100" s="180">
        <f>J92</f>
        <v>12</v>
      </c>
      <c r="G100" s="180">
        <f>G92</f>
        <v>27</v>
      </c>
      <c r="H100" s="180">
        <f>J94</f>
        <v>19</v>
      </c>
      <c r="I100" s="180">
        <f>G94</f>
        <v>26</v>
      </c>
      <c r="J100" s="181"/>
      <c r="K100" s="181"/>
      <c r="L100" s="180">
        <f>SUM(D100,F100,H100)</f>
        <v>48</v>
      </c>
      <c r="M100" s="180">
        <f>SUM(E100,G100,I100)</f>
        <v>72</v>
      </c>
      <c r="N100" s="180">
        <f>SUM(L100-M100)</f>
        <v>-24</v>
      </c>
      <c r="O100" s="182">
        <f>IF(J89&gt;G89,2,0)+IF(J89=G89,1,0)+IF(J92&gt;G92,2,0)+IF(J92=G92,1,0)+IF(J94&gt;G94,2,0)+IF(J94=G94,1,0)</f>
        <v>0</v>
      </c>
    </row>
    <row r="101" ht="14.25">
      <c r="A101" s="164"/>
    </row>
    <row r="102" spans="1:15" ht="14.25">
      <c r="A102" s="183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</row>
    <row r="103" ht="13.5" thickBot="1"/>
    <row r="104" spans="1:16" ht="15.75" thickBot="1">
      <c r="A104" s="164"/>
      <c r="B104" s="610" t="s">
        <v>58</v>
      </c>
      <c r="C104" s="611"/>
      <c r="D104" s="164"/>
      <c r="E104" s="612" t="s">
        <v>242</v>
      </c>
      <c r="F104" s="613"/>
      <c r="G104" s="165" t="s">
        <v>255</v>
      </c>
      <c r="H104" s="612" t="s">
        <v>242</v>
      </c>
      <c r="I104" s="613"/>
      <c r="J104" s="165" t="s">
        <v>255</v>
      </c>
      <c r="K104" s="164"/>
      <c r="L104" s="164"/>
      <c r="M104" s="164"/>
      <c r="N104" s="164"/>
      <c r="O104" s="164"/>
      <c r="P104" s="164"/>
    </row>
    <row r="105" spans="1:16" ht="15.75" thickBot="1">
      <c r="A105" s="164"/>
      <c r="B105" s="604" t="s">
        <v>271</v>
      </c>
      <c r="C105" s="605"/>
      <c r="D105" s="164"/>
      <c r="E105" s="606" t="str">
        <f>B106</f>
        <v>ATLETICO y PROGRESO</v>
      </c>
      <c r="F105" s="607"/>
      <c r="G105" s="185">
        <v>26</v>
      </c>
      <c r="H105" s="606" t="str">
        <f>B109</f>
        <v>ALMAFUERTE</v>
      </c>
      <c r="I105" s="607"/>
      <c r="J105" s="185">
        <v>14</v>
      </c>
      <c r="K105" s="164"/>
      <c r="L105" s="164"/>
      <c r="M105" s="164"/>
      <c r="N105" s="164"/>
      <c r="O105" s="164"/>
      <c r="P105" s="164"/>
    </row>
    <row r="106" spans="1:16" ht="15">
      <c r="A106" s="164"/>
      <c r="B106" s="608" t="str">
        <f>'[1]Zonas'!J10</f>
        <v>ATLETICO y PROGRESO</v>
      </c>
      <c r="C106" s="609"/>
      <c r="D106" s="166"/>
      <c r="E106" s="597" t="str">
        <f>B107</f>
        <v>EL RETIRO</v>
      </c>
      <c r="F106" s="598"/>
      <c r="G106" s="186">
        <v>45</v>
      </c>
      <c r="H106" s="597" t="str">
        <f>B108</f>
        <v>FLORESTA</v>
      </c>
      <c r="I106" s="598"/>
      <c r="J106" s="187">
        <v>0</v>
      </c>
      <c r="K106" s="164"/>
      <c r="L106" s="164"/>
      <c r="M106" s="164"/>
      <c r="N106" s="164"/>
      <c r="O106" s="164"/>
      <c r="P106" s="164"/>
    </row>
    <row r="107" spans="1:16" ht="15">
      <c r="A107" s="164"/>
      <c r="B107" s="602" t="str">
        <f>'[1]Zonas'!J11</f>
        <v>EL RETIRO</v>
      </c>
      <c r="C107" s="603"/>
      <c r="D107" s="166"/>
      <c r="E107" s="597" t="str">
        <f>B106</f>
        <v>ATLETICO y PROGRESO</v>
      </c>
      <c r="F107" s="598"/>
      <c r="G107" s="187">
        <v>34</v>
      </c>
      <c r="H107" s="597" t="str">
        <f>B108</f>
        <v>FLORESTA</v>
      </c>
      <c r="I107" s="598"/>
      <c r="J107" s="186">
        <v>0</v>
      </c>
      <c r="K107" s="164"/>
      <c r="L107" s="164"/>
      <c r="M107" s="164"/>
      <c r="N107" s="164"/>
      <c r="O107" s="164"/>
      <c r="P107" s="164"/>
    </row>
    <row r="108" spans="1:16" ht="15">
      <c r="A108" s="164"/>
      <c r="B108" s="602" t="str">
        <f>'[1]Zonas'!J12</f>
        <v>FLORESTA</v>
      </c>
      <c r="C108" s="603"/>
      <c r="D108" s="166"/>
      <c r="E108" s="597" t="str">
        <f>B107</f>
        <v>EL RETIRO</v>
      </c>
      <c r="F108" s="598"/>
      <c r="G108" s="187">
        <v>35</v>
      </c>
      <c r="H108" s="597" t="str">
        <f>B109</f>
        <v>ALMAFUERTE</v>
      </c>
      <c r="I108" s="598"/>
      <c r="J108" s="186">
        <v>5</v>
      </c>
      <c r="K108" s="164"/>
      <c r="L108" s="164"/>
      <c r="M108" s="164"/>
      <c r="N108" s="164"/>
      <c r="O108" s="164"/>
      <c r="P108" s="164"/>
    </row>
    <row r="109" spans="1:16" ht="15.75" thickBot="1">
      <c r="A109" s="164"/>
      <c r="B109" s="595" t="str">
        <f>'[1]Zonas'!J13</f>
        <v>ALMAFUERTE</v>
      </c>
      <c r="C109" s="596"/>
      <c r="D109" s="166"/>
      <c r="E109" s="597" t="str">
        <f>B106</f>
        <v>ATLETICO y PROGRESO</v>
      </c>
      <c r="F109" s="598"/>
      <c r="G109" s="187">
        <v>5</v>
      </c>
      <c r="H109" s="597" t="str">
        <f>B107</f>
        <v>EL RETIRO</v>
      </c>
      <c r="I109" s="598"/>
      <c r="J109" s="186">
        <v>19</v>
      </c>
      <c r="K109" s="164"/>
      <c r="L109" s="164"/>
      <c r="M109" s="164"/>
      <c r="N109" s="164"/>
      <c r="O109" s="164"/>
      <c r="P109" s="164"/>
    </row>
    <row r="110" spans="1:16" ht="15.75" thickBot="1">
      <c r="A110" s="164"/>
      <c r="B110" s="167"/>
      <c r="C110" s="167"/>
      <c r="D110" s="166"/>
      <c r="E110" s="599" t="str">
        <f>B108</f>
        <v>FLORESTA</v>
      </c>
      <c r="F110" s="600"/>
      <c r="G110" s="188">
        <v>12</v>
      </c>
      <c r="H110" s="599" t="str">
        <f>B109</f>
        <v>ALMAFUERTE</v>
      </c>
      <c r="I110" s="600"/>
      <c r="J110" s="189">
        <v>24</v>
      </c>
      <c r="K110" s="164"/>
      <c r="L110" s="164"/>
      <c r="M110" s="164"/>
      <c r="N110" s="164"/>
      <c r="O110" s="164"/>
      <c r="P110" s="164"/>
    </row>
    <row r="111" spans="1:15" ht="15" thickBot="1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</row>
    <row r="112" spans="1:15" ht="15.75" thickBot="1">
      <c r="A112" s="164"/>
      <c r="D112" s="601" t="str">
        <f>B113</f>
        <v>ATLETICO y PROGRESO</v>
      </c>
      <c r="E112" s="582"/>
      <c r="F112" s="582" t="str">
        <f>B114</f>
        <v>EL RETIRO</v>
      </c>
      <c r="G112" s="582"/>
      <c r="H112" s="582" t="str">
        <f>B115</f>
        <v>FLORESTA</v>
      </c>
      <c r="I112" s="582"/>
      <c r="J112" s="582" t="str">
        <f>B109</f>
        <v>ALMAFUERTE</v>
      </c>
      <c r="K112" s="582"/>
      <c r="L112" s="168" t="s">
        <v>257</v>
      </c>
      <c r="M112" s="168" t="s">
        <v>258</v>
      </c>
      <c r="N112" s="168" t="s">
        <v>259</v>
      </c>
      <c r="O112" s="169" t="s">
        <v>260</v>
      </c>
    </row>
    <row r="113" spans="1:15" ht="15">
      <c r="A113" s="164"/>
      <c r="B113" s="583" t="str">
        <f>B106</f>
        <v>ATLETICO y PROGRESO</v>
      </c>
      <c r="C113" s="584"/>
      <c r="D113" s="170"/>
      <c r="E113" s="171"/>
      <c r="F113" s="172">
        <f>G109</f>
        <v>5</v>
      </c>
      <c r="G113" s="172">
        <f>J109</f>
        <v>19</v>
      </c>
      <c r="H113" s="173">
        <f>G107</f>
        <v>34</v>
      </c>
      <c r="I113" s="173">
        <f>J107</f>
        <v>0</v>
      </c>
      <c r="J113" s="173">
        <f>G105</f>
        <v>26</v>
      </c>
      <c r="K113" s="173">
        <f>J105</f>
        <v>14</v>
      </c>
      <c r="L113" s="173">
        <f>SUM(F113,H113,J113)</f>
        <v>65</v>
      </c>
      <c r="M113" s="173">
        <f>SUM(G113,I113,K113)</f>
        <v>33</v>
      </c>
      <c r="N113" s="173">
        <f>SUM(L113-M113)</f>
        <v>32</v>
      </c>
      <c r="O113" s="174">
        <f>IF(G105&gt;J105,2,0)+IF(G105=J105,1,0)+IF(G107&gt;J107,2,0)+IF(G107=J107,1,0)+IF(G109&gt;J109,2,0)+IF(G109=J109,1,0)</f>
        <v>4</v>
      </c>
    </row>
    <row r="114" spans="1:15" ht="15">
      <c r="A114" s="164"/>
      <c r="B114" s="585" t="str">
        <f>B107</f>
        <v>EL RETIRO</v>
      </c>
      <c r="C114" s="586"/>
      <c r="D114" s="175">
        <f>J109</f>
        <v>19</v>
      </c>
      <c r="E114" s="172">
        <f>G109</f>
        <v>5</v>
      </c>
      <c r="F114" s="176"/>
      <c r="G114" s="176"/>
      <c r="H114" s="172">
        <f>G106</f>
        <v>45</v>
      </c>
      <c r="I114" s="172">
        <f>J106</f>
        <v>0</v>
      </c>
      <c r="J114" s="172">
        <f>G108</f>
        <v>35</v>
      </c>
      <c r="K114" s="172">
        <f>J108</f>
        <v>5</v>
      </c>
      <c r="L114" s="172">
        <f>SUM(D114,H114,J114)</f>
        <v>99</v>
      </c>
      <c r="M114" s="172">
        <f>SUM(E114,I114,K114)</f>
        <v>10</v>
      </c>
      <c r="N114" s="172">
        <f>SUM(L114-M114)</f>
        <v>89</v>
      </c>
      <c r="O114" s="177">
        <f>IF(G106&gt;J106,2,0)+IF(G106=J106,1,0)+IF(G108&gt;J108,2,0)+IF(G108=J108,1,0)+IF(J109&gt;G109,2,0)+IF(J109=G109,1,0)</f>
        <v>6</v>
      </c>
    </row>
    <row r="115" spans="1:15" ht="15">
      <c r="A115" s="164"/>
      <c r="B115" s="585" t="str">
        <f>B108</f>
        <v>FLORESTA</v>
      </c>
      <c r="C115" s="586"/>
      <c r="D115" s="175">
        <f>J107</f>
        <v>0</v>
      </c>
      <c r="E115" s="172">
        <f>G107</f>
        <v>34</v>
      </c>
      <c r="F115" s="172">
        <f>J106</f>
        <v>0</v>
      </c>
      <c r="G115" s="172">
        <f>G106</f>
        <v>45</v>
      </c>
      <c r="H115" s="176"/>
      <c r="I115" s="176"/>
      <c r="J115" s="172">
        <f>G110</f>
        <v>12</v>
      </c>
      <c r="K115" s="172">
        <f>J110</f>
        <v>24</v>
      </c>
      <c r="L115" s="172">
        <f>SUM(D115,F115,J115)</f>
        <v>12</v>
      </c>
      <c r="M115" s="172">
        <f>SUM(E115,G115,K115)</f>
        <v>103</v>
      </c>
      <c r="N115" s="172">
        <f>SUM(L115-M115)</f>
        <v>-91</v>
      </c>
      <c r="O115" s="178">
        <f>IF(J106&gt;G106,2,0)+IF(J106=G106,1,0)+IF(J107&gt;G107,2,0)+IF(J107=G107,1,0)+IF(G110&gt;J110,2,0)+IF(G110=J110,1,0)</f>
        <v>0</v>
      </c>
    </row>
    <row r="116" spans="1:15" ht="15.75" thickBot="1">
      <c r="A116" s="164"/>
      <c r="B116" s="587" t="str">
        <f>B109</f>
        <v>ALMAFUERTE</v>
      </c>
      <c r="C116" s="588"/>
      <c r="D116" s="179">
        <f>J105</f>
        <v>14</v>
      </c>
      <c r="E116" s="180">
        <f>G105</f>
        <v>26</v>
      </c>
      <c r="F116" s="180">
        <f>J108</f>
        <v>5</v>
      </c>
      <c r="G116" s="180">
        <f>G108</f>
        <v>35</v>
      </c>
      <c r="H116" s="180">
        <f>J110</f>
        <v>24</v>
      </c>
      <c r="I116" s="180">
        <f>G110</f>
        <v>12</v>
      </c>
      <c r="J116" s="181"/>
      <c r="K116" s="181"/>
      <c r="L116" s="180">
        <f>SUM(D116,F116,H116)</f>
        <v>43</v>
      </c>
      <c r="M116" s="180">
        <f>SUM(E116,G116,I116)</f>
        <v>73</v>
      </c>
      <c r="N116" s="180">
        <f>SUM(L116-M116)</f>
        <v>-30</v>
      </c>
      <c r="O116" s="182">
        <f>IF(J105&gt;G105,2,0)+IF(J105=G105,1,0)+IF(J108&gt;G108,2,0)+IF(J108=G108,1,0)+IF(J110&gt;G110,2,0)+IF(J110=G110,1,0)</f>
        <v>2</v>
      </c>
    </row>
    <row r="117" ht="14.25">
      <c r="A117" s="164"/>
    </row>
    <row r="118" spans="1:15" ht="14.25">
      <c r="A118" s="183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</row>
    <row r="119" ht="13.5" thickBot="1"/>
    <row r="120" spans="1:16" ht="15.75" thickBot="1">
      <c r="A120" s="164"/>
      <c r="B120" s="610" t="s">
        <v>58</v>
      </c>
      <c r="C120" s="611"/>
      <c r="D120" s="164"/>
      <c r="E120" s="612" t="s">
        <v>242</v>
      </c>
      <c r="F120" s="613"/>
      <c r="G120" s="165" t="s">
        <v>255</v>
      </c>
      <c r="H120" s="612" t="s">
        <v>242</v>
      </c>
      <c r="I120" s="613"/>
      <c r="J120" s="165" t="s">
        <v>255</v>
      </c>
      <c r="K120" s="164"/>
      <c r="L120" s="164"/>
      <c r="M120" s="164"/>
      <c r="N120" s="164"/>
      <c r="O120" s="164"/>
      <c r="P120" s="164"/>
    </row>
    <row r="121" spans="1:16" ht="15.75" thickBot="1">
      <c r="A121" s="164"/>
      <c r="B121" s="604" t="s">
        <v>273</v>
      </c>
      <c r="C121" s="605"/>
      <c r="D121" s="164"/>
      <c r="E121" s="606" t="str">
        <f>B122</f>
        <v>LAS CAÑAS</v>
      </c>
      <c r="F121" s="607"/>
      <c r="G121" s="185">
        <v>28</v>
      </c>
      <c r="H121" s="606" t="str">
        <f>B125</f>
        <v>ATLETICO SAN ANDRES</v>
      </c>
      <c r="I121" s="607"/>
      <c r="J121" s="185">
        <v>0</v>
      </c>
      <c r="K121" s="164"/>
      <c r="L121" s="164"/>
      <c r="M121" s="164"/>
      <c r="N121" s="164"/>
      <c r="O121" s="164"/>
      <c r="P121" s="164"/>
    </row>
    <row r="122" spans="1:16" ht="15">
      <c r="A122" s="164"/>
      <c r="B122" s="608" t="str">
        <f>'[1]Zonas'!K10</f>
        <v>LAS CAÑAS</v>
      </c>
      <c r="C122" s="609"/>
      <c r="D122" s="166"/>
      <c r="E122" s="597" t="str">
        <f>B123</f>
        <v>BANCO HIPOTECARIO</v>
      </c>
      <c r="F122" s="598"/>
      <c r="G122" s="186">
        <v>33</v>
      </c>
      <c r="H122" s="597" t="str">
        <f>B124</f>
        <v>BEROMAMA</v>
      </c>
      <c r="I122" s="598"/>
      <c r="J122" s="187">
        <v>0</v>
      </c>
      <c r="K122" s="164"/>
      <c r="L122" s="164"/>
      <c r="M122" s="164"/>
      <c r="N122" s="164"/>
      <c r="O122" s="164"/>
      <c r="P122" s="164"/>
    </row>
    <row r="123" spans="1:16" ht="15">
      <c r="A123" s="164"/>
      <c r="B123" s="602" t="str">
        <f>'[1]Zonas'!K11</f>
        <v>BANCO HIPOTECARIO</v>
      </c>
      <c r="C123" s="603"/>
      <c r="D123" s="166"/>
      <c r="E123" s="597" t="str">
        <f>B122</f>
        <v>LAS CAÑAS</v>
      </c>
      <c r="F123" s="598"/>
      <c r="G123" s="187">
        <v>31</v>
      </c>
      <c r="H123" s="597" t="str">
        <f>B124</f>
        <v>BEROMAMA</v>
      </c>
      <c r="I123" s="598"/>
      <c r="J123" s="186">
        <v>12</v>
      </c>
      <c r="K123" s="164"/>
      <c r="L123" s="164"/>
      <c r="M123" s="164"/>
      <c r="N123" s="164"/>
      <c r="O123" s="164"/>
      <c r="P123" s="164"/>
    </row>
    <row r="124" spans="1:16" ht="15">
      <c r="A124" s="164"/>
      <c r="B124" s="602" t="str">
        <f>'[1]Zonas'!K12</f>
        <v>BEROMAMA</v>
      </c>
      <c r="C124" s="603"/>
      <c r="D124" s="166"/>
      <c r="E124" s="597" t="str">
        <f>B123</f>
        <v>BANCO HIPOTECARIO</v>
      </c>
      <c r="F124" s="598"/>
      <c r="G124" s="187">
        <v>33</v>
      </c>
      <c r="H124" s="597" t="str">
        <f>B125</f>
        <v>ATLETICO SAN ANDRES</v>
      </c>
      <c r="I124" s="598"/>
      <c r="J124" s="186">
        <v>7</v>
      </c>
      <c r="K124" s="164"/>
      <c r="L124" s="164"/>
      <c r="M124" s="164"/>
      <c r="N124" s="164"/>
      <c r="O124" s="164"/>
      <c r="P124" s="164"/>
    </row>
    <row r="125" spans="1:16" ht="15.75" thickBot="1">
      <c r="A125" s="164"/>
      <c r="B125" s="595" t="str">
        <f>'[1]Zonas'!K13</f>
        <v>ATLETICO SAN ANDRES</v>
      </c>
      <c r="C125" s="596"/>
      <c r="D125" s="166"/>
      <c r="E125" s="597" t="str">
        <f>B122</f>
        <v>LAS CAÑAS</v>
      </c>
      <c r="F125" s="598"/>
      <c r="G125" s="187">
        <v>0</v>
      </c>
      <c r="H125" s="597" t="str">
        <f>B123</f>
        <v>BANCO HIPOTECARIO</v>
      </c>
      <c r="I125" s="598"/>
      <c r="J125" s="186">
        <v>22</v>
      </c>
      <c r="K125" s="164"/>
      <c r="L125" s="164"/>
      <c r="M125" s="164"/>
      <c r="N125" s="164"/>
      <c r="O125" s="164"/>
      <c r="P125" s="164"/>
    </row>
    <row r="126" spans="1:16" ht="15.75" thickBot="1">
      <c r="A126" s="164"/>
      <c r="B126" s="167"/>
      <c r="C126" s="167"/>
      <c r="D126" s="166"/>
      <c r="E126" s="599" t="str">
        <f>B124</f>
        <v>BEROMAMA</v>
      </c>
      <c r="F126" s="600"/>
      <c r="G126" s="188">
        <v>5</v>
      </c>
      <c r="H126" s="599" t="str">
        <f>B125</f>
        <v>ATLETICO SAN ANDRES</v>
      </c>
      <c r="I126" s="600"/>
      <c r="J126" s="189">
        <v>29</v>
      </c>
      <c r="K126" s="164"/>
      <c r="L126" s="164"/>
      <c r="M126" s="164"/>
      <c r="N126" s="164"/>
      <c r="O126" s="164"/>
      <c r="P126" s="164"/>
    </row>
    <row r="127" spans="1:15" ht="15" thickBot="1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</row>
    <row r="128" spans="1:15" ht="15.75" thickBot="1">
      <c r="A128" s="164"/>
      <c r="D128" s="601" t="str">
        <f>B129</f>
        <v>LAS CAÑAS</v>
      </c>
      <c r="E128" s="582"/>
      <c r="F128" s="582" t="str">
        <f>B130</f>
        <v>BANCO HIPOTECARIO</v>
      </c>
      <c r="G128" s="582"/>
      <c r="H128" s="582" t="str">
        <f>B131</f>
        <v>BEROMAMA</v>
      </c>
      <c r="I128" s="582"/>
      <c r="J128" s="582" t="str">
        <f>B125</f>
        <v>ATLETICO SAN ANDRES</v>
      </c>
      <c r="K128" s="582"/>
      <c r="L128" s="168" t="s">
        <v>257</v>
      </c>
      <c r="M128" s="168" t="s">
        <v>258</v>
      </c>
      <c r="N128" s="168" t="s">
        <v>259</v>
      </c>
      <c r="O128" s="169" t="s">
        <v>260</v>
      </c>
    </row>
    <row r="129" spans="1:15" ht="15">
      <c r="A129" s="164"/>
      <c r="B129" s="583" t="str">
        <f>B122</f>
        <v>LAS CAÑAS</v>
      </c>
      <c r="C129" s="584"/>
      <c r="D129" s="170"/>
      <c r="E129" s="171"/>
      <c r="F129" s="172">
        <f>G125</f>
        <v>0</v>
      </c>
      <c r="G129" s="172">
        <f>J125</f>
        <v>22</v>
      </c>
      <c r="H129" s="173">
        <f>G123</f>
        <v>31</v>
      </c>
      <c r="I129" s="173">
        <f>J123</f>
        <v>12</v>
      </c>
      <c r="J129" s="173">
        <f>G121</f>
        <v>28</v>
      </c>
      <c r="K129" s="173">
        <f>J121</f>
        <v>0</v>
      </c>
      <c r="L129" s="173">
        <f>SUM(F129,H129,J129)</f>
        <v>59</v>
      </c>
      <c r="M129" s="173">
        <f>SUM(G129,I129,K129)</f>
        <v>34</v>
      </c>
      <c r="N129" s="173">
        <f>SUM(L129-M129)</f>
        <v>25</v>
      </c>
      <c r="O129" s="174">
        <f>IF(G121&gt;J121,2,0)+IF(G121=J121,1,0)+IF(G123&gt;J123,2,0)+IF(G123=J123,1,0)+IF(G125&gt;J125,2,0)+IF(G125=J125,1,0)</f>
        <v>4</v>
      </c>
    </row>
    <row r="130" spans="1:15" ht="15">
      <c r="A130" s="164"/>
      <c r="B130" s="585" t="str">
        <f>B123</f>
        <v>BANCO HIPOTECARIO</v>
      </c>
      <c r="C130" s="586"/>
      <c r="D130" s="175">
        <f>J125</f>
        <v>22</v>
      </c>
      <c r="E130" s="172">
        <f>G125</f>
        <v>0</v>
      </c>
      <c r="F130" s="176"/>
      <c r="G130" s="176"/>
      <c r="H130" s="172">
        <f>G122</f>
        <v>33</v>
      </c>
      <c r="I130" s="172">
        <f>J122</f>
        <v>0</v>
      </c>
      <c r="J130" s="172">
        <f>G124</f>
        <v>33</v>
      </c>
      <c r="K130" s="172">
        <f>J124</f>
        <v>7</v>
      </c>
      <c r="L130" s="172">
        <f>SUM(D130,H130,J130)</f>
        <v>88</v>
      </c>
      <c r="M130" s="172">
        <f>SUM(E130,I130,K130)</f>
        <v>7</v>
      </c>
      <c r="N130" s="172">
        <f>SUM(L130-M130)</f>
        <v>81</v>
      </c>
      <c r="O130" s="177">
        <f>IF(G122&gt;J122,2,0)+IF(G122=J122,1,0)+IF(G124&gt;J124,2,0)+IF(G124=J124,1,0)+IF(J125&gt;G125,2,0)+IF(J125=G125,1,0)</f>
        <v>6</v>
      </c>
    </row>
    <row r="131" spans="1:15" ht="15">
      <c r="A131" s="164"/>
      <c r="B131" s="585" t="str">
        <f>B124</f>
        <v>BEROMAMA</v>
      </c>
      <c r="C131" s="586"/>
      <c r="D131" s="175">
        <f>J123</f>
        <v>12</v>
      </c>
      <c r="E131" s="172">
        <f>G123</f>
        <v>31</v>
      </c>
      <c r="F131" s="172">
        <f>J122</f>
        <v>0</v>
      </c>
      <c r="G131" s="172">
        <f>G122</f>
        <v>33</v>
      </c>
      <c r="H131" s="176"/>
      <c r="I131" s="176"/>
      <c r="J131" s="172">
        <f>G126</f>
        <v>5</v>
      </c>
      <c r="K131" s="172">
        <f>J126</f>
        <v>29</v>
      </c>
      <c r="L131" s="172">
        <f>SUM(D131,F131,J131)</f>
        <v>17</v>
      </c>
      <c r="M131" s="172">
        <f>SUM(E131,G131,K131)</f>
        <v>93</v>
      </c>
      <c r="N131" s="172">
        <f>SUM(L131-M131)</f>
        <v>-76</v>
      </c>
      <c r="O131" s="178">
        <f>IF(J122&gt;G122,2,0)+IF(J122=G122,1,0)+IF(J123&gt;G123,2,0)+IF(J123=G123,1,0)+IF(G126&gt;J126,2,0)+IF(G126=J126,1,0)</f>
        <v>0</v>
      </c>
    </row>
    <row r="132" spans="1:15" ht="15.75" thickBot="1">
      <c r="A132" s="164"/>
      <c r="B132" s="587" t="str">
        <f>B125</f>
        <v>ATLETICO SAN ANDRES</v>
      </c>
      <c r="C132" s="588"/>
      <c r="D132" s="179">
        <f>J121</f>
        <v>0</v>
      </c>
      <c r="E132" s="180">
        <f>G121</f>
        <v>28</v>
      </c>
      <c r="F132" s="180">
        <f>J124</f>
        <v>7</v>
      </c>
      <c r="G132" s="180">
        <f>G124</f>
        <v>33</v>
      </c>
      <c r="H132" s="180">
        <f>J126</f>
        <v>29</v>
      </c>
      <c r="I132" s="180">
        <f>G126</f>
        <v>5</v>
      </c>
      <c r="J132" s="181"/>
      <c r="K132" s="181"/>
      <c r="L132" s="180">
        <f>SUM(D132,F132,H132)</f>
        <v>36</v>
      </c>
      <c r="M132" s="180">
        <f>SUM(E132,G132,I132)</f>
        <v>66</v>
      </c>
      <c r="N132" s="180">
        <f>SUM(L132-M132)</f>
        <v>-30</v>
      </c>
      <c r="O132" s="182">
        <f>IF(J121&gt;G121,2,0)+IF(J121=G121,1,0)+IF(J124&gt;G124,2,0)+IF(J124=G124,1,0)+IF(J126&gt;G126,2,0)+IF(J126=G126,1,0)</f>
        <v>2</v>
      </c>
    </row>
    <row r="133" ht="14.25">
      <c r="A133" s="164"/>
    </row>
    <row r="134" spans="1:15" ht="14.25">
      <c r="A134" s="183"/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</row>
    <row r="135" ht="13.5" thickBot="1"/>
    <row r="136" spans="4:14" ht="13.5" thickBot="1">
      <c r="D136" s="589" t="s">
        <v>248</v>
      </c>
      <c r="E136" s="590"/>
      <c r="F136" s="591"/>
      <c r="G136" s="592" t="s">
        <v>249</v>
      </c>
      <c r="H136" s="593"/>
      <c r="I136" s="594"/>
      <c r="J136" s="592" t="s">
        <v>249</v>
      </c>
      <c r="K136" s="593"/>
      <c r="L136" s="593"/>
      <c r="M136" s="593"/>
      <c r="N136" s="594"/>
    </row>
    <row r="137" spans="4:14" ht="13.5" thickBot="1">
      <c r="D137" s="190" t="s">
        <v>250</v>
      </c>
      <c r="E137" s="567" t="s">
        <v>251</v>
      </c>
      <c r="F137" s="568"/>
      <c r="G137" s="221" t="s">
        <v>250</v>
      </c>
      <c r="H137" s="569" t="s">
        <v>251</v>
      </c>
      <c r="I137" s="570"/>
      <c r="J137" s="222" t="s">
        <v>250</v>
      </c>
      <c r="K137" s="571" t="s">
        <v>252</v>
      </c>
      <c r="L137" s="572"/>
      <c r="M137" s="223" t="s">
        <v>253</v>
      </c>
      <c r="N137" s="224" t="s">
        <v>254</v>
      </c>
    </row>
    <row r="138" spans="4:20" ht="15.75">
      <c r="D138" s="191">
        <v>3</v>
      </c>
      <c r="E138" s="192" t="s">
        <v>60</v>
      </c>
      <c r="F138" s="193"/>
      <c r="G138" s="194">
        <v>7</v>
      </c>
      <c r="H138" s="195" t="s">
        <v>208</v>
      </c>
      <c r="I138" s="196"/>
      <c r="J138" s="197">
        <v>7</v>
      </c>
      <c r="K138" s="198" t="s">
        <v>214</v>
      </c>
      <c r="L138" s="199"/>
      <c r="M138" s="200">
        <v>4</v>
      </c>
      <c r="N138" s="201">
        <v>31</v>
      </c>
      <c r="P138" s="573" t="s">
        <v>247</v>
      </c>
      <c r="Q138" s="574"/>
      <c r="R138" s="574"/>
      <c r="S138" s="574"/>
      <c r="T138" s="575"/>
    </row>
    <row r="139" spans="4:20" ht="15.75">
      <c r="D139" s="202">
        <v>4</v>
      </c>
      <c r="E139" s="203" t="s">
        <v>87</v>
      </c>
      <c r="F139" s="204"/>
      <c r="G139" s="205">
        <v>8</v>
      </c>
      <c r="H139" s="206" t="s">
        <v>215</v>
      </c>
      <c r="I139" s="207"/>
      <c r="J139" s="208">
        <v>8</v>
      </c>
      <c r="K139" s="209" t="s">
        <v>349</v>
      </c>
      <c r="L139" s="210"/>
      <c r="M139" s="211">
        <v>4</v>
      </c>
      <c r="N139" s="212">
        <v>18</v>
      </c>
      <c r="P139" s="576" t="s">
        <v>267</v>
      </c>
      <c r="Q139" s="577"/>
      <c r="R139" s="577"/>
      <c r="S139" s="577"/>
      <c r="T139" s="578"/>
    </row>
    <row r="140" spans="4:20" ht="15.75">
      <c r="D140" s="202">
        <v>5</v>
      </c>
      <c r="E140" s="203" t="s">
        <v>124</v>
      </c>
      <c r="F140" s="204"/>
      <c r="G140" s="205">
        <v>9</v>
      </c>
      <c r="H140" s="206" t="s">
        <v>213</v>
      </c>
      <c r="I140" s="207"/>
      <c r="J140" s="208">
        <v>9</v>
      </c>
      <c r="K140" s="209" t="s">
        <v>350</v>
      </c>
      <c r="L140" s="210"/>
      <c r="M140" s="211">
        <v>4</v>
      </c>
      <c r="N140" s="212">
        <v>32</v>
      </c>
      <c r="P140" s="579" t="s">
        <v>268</v>
      </c>
      <c r="Q140" s="580"/>
      <c r="R140" s="580"/>
      <c r="S140" s="580"/>
      <c r="T140" s="581"/>
    </row>
    <row r="141" spans="4:14" ht="15">
      <c r="D141" s="202">
        <v>11</v>
      </c>
      <c r="E141" s="203" t="s">
        <v>128</v>
      </c>
      <c r="F141" s="204"/>
      <c r="G141" s="205">
        <v>10</v>
      </c>
      <c r="H141" s="206" t="s">
        <v>74</v>
      </c>
      <c r="I141" s="207"/>
      <c r="J141" s="208">
        <v>10</v>
      </c>
      <c r="K141" s="209" t="s">
        <v>211</v>
      </c>
      <c r="L141" s="210"/>
      <c r="M141" s="211">
        <v>4</v>
      </c>
      <c r="N141" s="212">
        <v>25</v>
      </c>
    </row>
    <row r="144" spans="2:15" ht="12.75">
      <c r="B144" s="184"/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</row>
    <row r="146" spans="2:15" ht="15">
      <c r="B146" s="565"/>
      <c r="C146" s="565"/>
      <c r="D146" s="417"/>
      <c r="E146" s="566"/>
      <c r="F146" s="566"/>
      <c r="G146" s="416"/>
      <c r="H146" s="566"/>
      <c r="I146" s="566"/>
      <c r="J146" s="416"/>
      <c r="K146" s="417"/>
      <c r="L146" s="417"/>
      <c r="M146" s="417"/>
      <c r="N146" s="417"/>
      <c r="O146" s="417"/>
    </row>
    <row r="147" spans="2:15" ht="15">
      <c r="B147" s="565"/>
      <c r="C147" s="565"/>
      <c r="D147" s="417"/>
      <c r="E147" s="562"/>
      <c r="F147" s="562"/>
      <c r="G147" s="418"/>
      <c r="H147" s="562"/>
      <c r="I147" s="562"/>
      <c r="J147" s="418"/>
      <c r="K147" s="417"/>
      <c r="L147" s="417"/>
      <c r="M147" s="417"/>
      <c r="N147" s="417"/>
      <c r="O147" s="417"/>
    </row>
    <row r="148" spans="2:15" ht="15">
      <c r="B148" s="564"/>
      <c r="C148" s="564"/>
      <c r="D148" s="417"/>
      <c r="E148" s="562"/>
      <c r="F148" s="562"/>
      <c r="G148" s="418"/>
      <c r="H148" s="562"/>
      <c r="I148" s="562"/>
      <c r="J148" s="418"/>
      <c r="K148" s="417"/>
      <c r="L148" s="417"/>
      <c r="M148" s="417"/>
      <c r="N148" s="417"/>
      <c r="O148" s="417"/>
    </row>
    <row r="149" spans="2:15" ht="15">
      <c r="B149" s="564"/>
      <c r="C149" s="564"/>
      <c r="D149" s="417"/>
      <c r="E149" s="562"/>
      <c r="F149" s="562"/>
      <c r="G149" s="418"/>
      <c r="H149" s="562"/>
      <c r="I149" s="562"/>
      <c r="J149" s="418"/>
      <c r="K149" s="417"/>
      <c r="L149" s="417"/>
      <c r="M149" s="417"/>
      <c r="N149" s="417"/>
      <c r="O149" s="417"/>
    </row>
    <row r="150" spans="2:15" ht="15">
      <c r="B150" s="564"/>
      <c r="C150" s="564"/>
      <c r="D150" s="417"/>
      <c r="E150" s="562"/>
      <c r="F150" s="562"/>
      <c r="G150" s="418"/>
      <c r="H150" s="562"/>
      <c r="I150" s="562"/>
      <c r="J150" s="418"/>
      <c r="K150" s="417"/>
      <c r="L150" s="417"/>
      <c r="M150" s="417"/>
      <c r="N150" s="417"/>
      <c r="O150" s="417"/>
    </row>
    <row r="151" spans="2:15" ht="15">
      <c r="B151" s="564"/>
      <c r="C151" s="564"/>
      <c r="D151" s="417"/>
      <c r="E151" s="562"/>
      <c r="F151" s="562"/>
      <c r="G151" s="418"/>
      <c r="H151" s="562"/>
      <c r="I151" s="562"/>
      <c r="J151" s="418"/>
      <c r="K151" s="417"/>
      <c r="L151" s="417"/>
      <c r="M151" s="417"/>
      <c r="N151" s="417"/>
      <c r="O151" s="417"/>
    </row>
    <row r="152" spans="2:15" ht="15">
      <c r="B152" s="419"/>
      <c r="C152" s="419"/>
      <c r="D152" s="417"/>
      <c r="E152" s="562"/>
      <c r="F152" s="562"/>
      <c r="G152" s="418"/>
      <c r="H152" s="562"/>
      <c r="I152" s="562"/>
      <c r="J152" s="418"/>
      <c r="K152" s="417"/>
      <c r="L152" s="417"/>
      <c r="M152" s="417"/>
      <c r="N152" s="417"/>
      <c r="O152" s="417"/>
    </row>
    <row r="153" spans="2:15" ht="14.25">
      <c r="B153" s="417"/>
      <c r="C153" s="417"/>
      <c r="D153" s="417"/>
      <c r="E153" s="417"/>
      <c r="F153" s="417"/>
      <c r="G153" s="417"/>
      <c r="H153" s="417"/>
      <c r="I153" s="417"/>
      <c r="J153" s="417"/>
      <c r="K153" s="417"/>
      <c r="L153" s="417"/>
      <c r="M153" s="417"/>
      <c r="N153" s="417"/>
      <c r="O153" s="417"/>
    </row>
    <row r="154" spans="2:15" ht="15">
      <c r="B154" s="420"/>
      <c r="C154" s="420"/>
      <c r="D154" s="563"/>
      <c r="E154" s="563"/>
      <c r="F154" s="563"/>
      <c r="G154" s="563"/>
      <c r="H154" s="563"/>
      <c r="I154" s="563"/>
      <c r="J154" s="563"/>
      <c r="K154" s="563"/>
      <c r="L154" s="421"/>
      <c r="M154" s="421"/>
      <c r="N154" s="421"/>
      <c r="O154" s="421"/>
    </row>
    <row r="155" spans="2:15" ht="15">
      <c r="B155" s="561"/>
      <c r="C155" s="561"/>
      <c r="D155" s="421"/>
      <c r="E155" s="421"/>
      <c r="F155" s="421"/>
      <c r="G155" s="421"/>
      <c r="H155" s="421"/>
      <c r="I155" s="421"/>
      <c r="J155" s="421"/>
      <c r="K155" s="421"/>
      <c r="L155" s="421"/>
      <c r="M155" s="421"/>
      <c r="N155" s="421"/>
      <c r="O155" s="422"/>
    </row>
    <row r="156" spans="2:15" ht="15">
      <c r="B156" s="561"/>
      <c r="C156" s="561"/>
      <c r="D156" s="421"/>
      <c r="E156" s="421"/>
      <c r="F156" s="421"/>
      <c r="G156" s="421"/>
      <c r="H156" s="421"/>
      <c r="I156" s="421"/>
      <c r="J156" s="421"/>
      <c r="K156" s="421"/>
      <c r="L156" s="421"/>
      <c r="M156" s="421"/>
      <c r="N156" s="421"/>
      <c r="O156" s="422"/>
    </row>
    <row r="157" spans="2:15" ht="15">
      <c r="B157" s="561"/>
      <c r="C157" s="561"/>
      <c r="D157" s="421"/>
      <c r="E157" s="421"/>
      <c r="F157" s="421"/>
      <c r="G157" s="421"/>
      <c r="H157" s="421"/>
      <c r="I157" s="421"/>
      <c r="J157" s="421"/>
      <c r="K157" s="421"/>
      <c r="L157" s="421"/>
      <c r="M157" s="421"/>
      <c r="N157" s="421"/>
      <c r="O157" s="422"/>
    </row>
    <row r="158" spans="2:15" ht="15">
      <c r="B158" s="561"/>
      <c r="C158" s="561"/>
      <c r="D158" s="421"/>
      <c r="E158" s="421"/>
      <c r="F158" s="421"/>
      <c r="G158" s="421"/>
      <c r="H158" s="421"/>
      <c r="I158" s="421"/>
      <c r="J158" s="421"/>
      <c r="K158" s="421"/>
      <c r="L158" s="421"/>
      <c r="M158" s="421"/>
      <c r="N158" s="421"/>
      <c r="O158" s="422"/>
    </row>
  </sheetData>
  <sheetProtection/>
  <mergeCells count="263">
    <mergeCell ref="B4:O4"/>
    <mergeCell ref="D6:K6"/>
    <mergeCell ref="B8:C8"/>
    <mergeCell ref="E8:F8"/>
    <mergeCell ref="H8:I8"/>
    <mergeCell ref="B9:C9"/>
    <mergeCell ref="E9:F9"/>
    <mergeCell ref="H9:I9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  <mergeCell ref="E14:F14"/>
    <mergeCell ref="H14:I14"/>
    <mergeCell ref="D16:E16"/>
    <mergeCell ref="F16:G16"/>
    <mergeCell ref="H16:I16"/>
    <mergeCell ref="J16:K16"/>
    <mergeCell ref="B17:C17"/>
    <mergeCell ref="B18:C18"/>
    <mergeCell ref="B19:C19"/>
    <mergeCell ref="B20:C20"/>
    <mergeCell ref="B24:C24"/>
    <mergeCell ref="E24:F24"/>
    <mergeCell ref="H24:I24"/>
    <mergeCell ref="B25:C25"/>
    <mergeCell ref="E25:F25"/>
    <mergeCell ref="H25:I25"/>
    <mergeCell ref="B26:C26"/>
    <mergeCell ref="E26:F26"/>
    <mergeCell ref="H26:I26"/>
    <mergeCell ref="B27:C27"/>
    <mergeCell ref="E27:F27"/>
    <mergeCell ref="H27:I27"/>
    <mergeCell ref="B28:C28"/>
    <mergeCell ref="E28:F28"/>
    <mergeCell ref="H28:I28"/>
    <mergeCell ref="B29:C29"/>
    <mergeCell ref="E29:F29"/>
    <mergeCell ref="H29:I29"/>
    <mergeCell ref="E30:F30"/>
    <mergeCell ref="H30:I30"/>
    <mergeCell ref="D32:E32"/>
    <mergeCell ref="F32:G32"/>
    <mergeCell ref="H32:I32"/>
    <mergeCell ref="J32:K32"/>
    <mergeCell ref="B33:C33"/>
    <mergeCell ref="B34:C34"/>
    <mergeCell ref="B35:C35"/>
    <mergeCell ref="B36:C36"/>
    <mergeCell ref="B40:C40"/>
    <mergeCell ref="E40:F40"/>
    <mergeCell ref="H40:I40"/>
    <mergeCell ref="B41:C41"/>
    <mergeCell ref="E41:F41"/>
    <mergeCell ref="H41:I41"/>
    <mergeCell ref="B42:C42"/>
    <mergeCell ref="E42:F42"/>
    <mergeCell ref="H42:I42"/>
    <mergeCell ref="B43:C43"/>
    <mergeCell ref="E43:F43"/>
    <mergeCell ref="H43:I43"/>
    <mergeCell ref="B44:C44"/>
    <mergeCell ref="E44:F44"/>
    <mergeCell ref="H44:I44"/>
    <mergeCell ref="B45:C45"/>
    <mergeCell ref="E45:F45"/>
    <mergeCell ref="H45:I45"/>
    <mergeCell ref="E46:F46"/>
    <mergeCell ref="H46:I46"/>
    <mergeCell ref="D48:E48"/>
    <mergeCell ref="F48:G48"/>
    <mergeCell ref="H48:I48"/>
    <mergeCell ref="J48:K48"/>
    <mergeCell ref="B49:C49"/>
    <mergeCell ref="B50:C50"/>
    <mergeCell ref="B51:C51"/>
    <mergeCell ref="B52:C52"/>
    <mergeCell ref="B56:C56"/>
    <mergeCell ref="E56:F56"/>
    <mergeCell ref="H56:I56"/>
    <mergeCell ref="B57:C57"/>
    <mergeCell ref="E57:F57"/>
    <mergeCell ref="H57:I57"/>
    <mergeCell ref="B58:C58"/>
    <mergeCell ref="E58:F58"/>
    <mergeCell ref="H58:I58"/>
    <mergeCell ref="B59:C59"/>
    <mergeCell ref="E59:F59"/>
    <mergeCell ref="H59:I59"/>
    <mergeCell ref="B60:C60"/>
    <mergeCell ref="E60:F60"/>
    <mergeCell ref="H60:I60"/>
    <mergeCell ref="B61:C61"/>
    <mergeCell ref="E61:F61"/>
    <mergeCell ref="H61:I61"/>
    <mergeCell ref="E62:F62"/>
    <mergeCell ref="H62:I62"/>
    <mergeCell ref="D64:E64"/>
    <mergeCell ref="F64:G64"/>
    <mergeCell ref="H64:I64"/>
    <mergeCell ref="J64:K64"/>
    <mergeCell ref="B65:C65"/>
    <mergeCell ref="B66:C66"/>
    <mergeCell ref="B67:C67"/>
    <mergeCell ref="B68:C68"/>
    <mergeCell ref="B72:C72"/>
    <mergeCell ref="E72:F72"/>
    <mergeCell ref="H72:I72"/>
    <mergeCell ref="B73:C73"/>
    <mergeCell ref="E73:F73"/>
    <mergeCell ref="H73:I73"/>
    <mergeCell ref="B74:C74"/>
    <mergeCell ref="E74:F74"/>
    <mergeCell ref="H74:I74"/>
    <mergeCell ref="B75:C75"/>
    <mergeCell ref="E75:F75"/>
    <mergeCell ref="H75:I75"/>
    <mergeCell ref="B76:C76"/>
    <mergeCell ref="E76:F76"/>
    <mergeCell ref="H76:I76"/>
    <mergeCell ref="B77:C77"/>
    <mergeCell ref="E77:F77"/>
    <mergeCell ref="H77:I77"/>
    <mergeCell ref="E78:F78"/>
    <mergeCell ref="H78:I78"/>
    <mergeCell ref="D80:E80"/>
    <mergeCell ref="F80:G80"/>
    <mergeCell ref="H80:I80"/>
    <mergeCell ref="J80:K80"/>
    <mergeCell ref="B81:C81"/>
    <mergeCell ref="B82:C82"/>
    <mergeCell ref="B83:C83"/>
    <mergeCell ref="B84:C84"/>
    <mergeCell ref="B88:C88"/>
    <mergeCell ref="E88:F88"/>
    <mergeCell ref="H88:I88"/>
    <mergeCell ref="B89:C89"/>
    <mergeCell ref="E89:F89"/>
    <mergeCell ref="H89:I89"/>
    <mergeCell ref="B90:C90"/>
    <mergeCell ref="E90:F90"/>
    <mergeCell ref="H90:I90"/>
    <mergeCell ref="B91:C91"/>
    <mergeCell ref="E91:F91"/>
    <mergeCell ref="H91:I91"/>
    <mergeCell ref="B92:C92"/>
    <mergeCell ref="E92:F92"/>
    <mergeCell ref="H92:I92"/>
    <mergeCell ref="B93:C93"/>
    <mergeCell ref="E93:F93"/>
    <mergeCell ref="H93:I93"/>
    <mergeCell ref="E94:F94"/>
    <mergeCell ref="H94:I94"/>
    <mergeCell ref="D96:E96"/>
    <mergeCell ref="F96:G96"/>
    <mergeCell ref="H96:I96"/>
    <mergeCell ref="J96:K96"/>
    <mergeCell ref="B97:C97"/>
    <mergeCell ref="B98:C98"/>
    <mergeCell ref="B99:C99"/>
    <mergeCell ref="B100:C100"/>
    <mergeCell ref="B104:C104"/>
    <mergeCell ref="E104:F104"/>
    <mergeCell ref="H104:I104"/>
    <mergeCell ref="B105:C105"/>
    <mergeCell ref="E105:F105"/>
    <mergeCell ref="H105:I105"/>
    <mergeCell ref="B106:C106"/>
    <mergeCell ref="E106:F106"/>
    <mergeCell ref="H106:I106"/>
    <mergeCell ref="B107:C107"/>
    <mergeCell ref="E107:F107"/>
    <mergeCell ref="H107:I107"/>
    <mergeCell ref="B108:C108"/>
    <mergeCell ref="E108:F108"/>
    <mergeCell ref="H108:I108"/>
    <mergeCell ref="B109:C109"/>
    <mergeCell ref="E109:F109"/>
    <mergeCell ref="H109:I109"/>
    <mergeCell ref="E110:F110"/>
    <mergeCell ref="H110:I110"/>
    <mergeCell ref="D112:E112"/>
    <mergeCell ref="F112:G112"/>
    <mergeCell ref="H112:I112"/>
    <mergeCell ref="J112:K112"/>
    <mergeCell ref="B113:C113"/>
    <mergeCell ref="B114:C114"/>
    <mergeCell ref="B115:C115"/>
    <mergeCell ref="B116:C116"/>
    <mergeCell ref="B120:C120"/>
    <mergeCell ref="E120:F120"/>
    <mergeCell ref="H120:I120"/>
    <mergeCell ref="B121:C121"/>
    <mergeCell ref="E121:F121"/>
    <mergeCell ref="H121:I121"/>
    <mergeCell ref="B122:C122"/>
    <mergeCell ref="E122:F122"/>
    <mergeCell ref="H122:I122"/>
    <mergeCell ref="B123:C123"/>
    <mergeCell ref="E123:F123"/>
    <mergeCell ref="H123:I123"/>
    <mergeCell ref="B124:C124"/>
    <mergeCell ref="E124:F124"/>
    <mergeCell ref="H124:I124"/>
    <mergeCell ref="B125:C125"/>
    <mergeCell ref="E125:F125"/>
    <mergeCell ref="H125:I125"/>
    <mergeCell ref="E126:F126"/>
    <mergeCell ref="H126:I126"/>
    <mergeCell ref="D128:E128"/>
    <mergeCell ref="F128:G128"/>
    <mergeCell ref="H128:I128"/>
    <mergeCell ref="J128:K128"/>
    <mergeCell ref="B129:C129"/>
    <mergeCell ref="B130:C130"/>
    <mergeCell ref="B131:C131"/>
    <mergeCell ref="B132:C132"/>
    <mergeCell ref="D136:F136"/>
    <mergeCell ref="G136:I136"/>
    <mergeCell ref="J136:N136"/>
    <mergeCell ref="E137:F137"/>
    <mergeCell ref="H137:I137"/>
    <mergeCell ref="K137:L137"/>
    <mergeCell ref="P138:T138"/>
    <mergeCell ref="P139:T139"/>
    <mergeCell ref="P140:T140"/>
    <mergeCell ref="B146:C146"/>
    <mergeCell ref="E146:F146"/>
    <mergeCell ref="H146:I146"/>
    <mergeCell ref="B147:C147"/>
    <mergeCell ref="E147:F147"/>
    <mergeCell ref="H147:I147"/>
    <mergeCell ref="B148:C148"/>
    <mergeCell ref="E148:F148"/>
    <mergeCell ref="H148:I148"/>
    <mergeCell ref="B149:C149"/>
    <mergeCell ref="E149:F149"/>
    <mergeCell ref="H149:I149"/>
    <mergeCell ref="J154:K154"/>
    <mergeCell ref="B150:C150"/>
    <mergeCell ref="E150:F150"/>
    <mergeCell ref="H150:I150"/>
    <mergeCell ref="B151:C151"/>
    <mergeCell ref="E151:F151"/>
    <mergeCell ref="H151:I151"/>
    <mergeCell ref="B155:C155"/>
    <mergeCell ref="B156:C156"/>
    <mergeCell ref="B157:C157"/>
    <mergeCell ref="B158:C158"/>
    <mergeCell ref="E152:F152"/>
    <mergeCell ref="H152:I152"/>
    <mergeCell ref="D154:E154"/>
    <mergeCell ref="F154:G154"/>
    <mergeCell ref="H154:I154"/>
  </mergeCells>
  <conditionalFormatting sqref="G9:G14 J9:J14">
    <cfRule type="cellIs" priority="10" dxfId="0" operator="between" stopIfTrue="1">
      <formula>0</formula>
      <formula>1000</formula>
    </cfRule>
  </conditionalFormatting>
  <conditionalFormatting sqref="G25:G30 J25:J30">
    <cfRule type="cellIs" priority="9" dxfId="0" operator="between" stopIfTrue="1">
      <formula>0</formula>
      <formula>1000</formula>
    </cfRule>
  </conditionalFormatting>
  <conditionalFormatting sqref="G41:G46 J41:J46">
    <cfRule type="cellIs" priority="8" dxfId="0" operator="between" stopIfTrue="1">
      <formula>0</formula>
      <formula>1000</formula>
    </cfRule>
  </conditionalFormatting>
  <conditionalFormatting sqref="J57:J62">
    <cfRule type="cellIs" priority="7" dxfId="0" operator="between" stopIfTrue="1">
      <formula>0</formula>
      <formula>1000</formula>
    </cfRule>
  </conditionalFormatting>
  <conditionalFormatting sqref="G73:G78 J73:J78">
    <cfRule type="cellIs" priority="6" dxfId="0" operator="between" stopIfTrue="1">
      <formula>0</formula>
      <formula>1000</formula>
    </cfRule>
  </conditionalFormatting>
  <conditionalFormatting sqref="G89:G94 J89:J94">
    <cfRule type="cellIs" priority="5" dxfId="0" operator="between" stopIfTrue="1">
      <formula>0</formula>
      <formula>1000</formula>
    </cfRule>
  </conditionalFormatting>
  <conditionalFormatting sqref="G105:G110 J105:J110">
    <cfRule type="cellIs" priority="4" dxfId="0" operator="between" stopIfTrue="1">
      <formula>0</formula>
      <formula>1000</formula>
    </cfRule>
  </conditionalFormatting>
  <conditionalFormatting sqref="G121:G126 J121:J126">
    <cfRule type="cellIs" priority="3" dxfId="0" operator="between" stopIfTrue="1">
      <formula>0</formula>
      <formula>1000</formula>
    </cfRule>
  </conditionalFormatting>
  <conditionalFormatting sqref="G57:G62">
    <cfRule type="cellIs" priority="2" dxfId="0" operator="between" stopIfTrue="1">
      <formula>0</formula>
      <formula>1000</formula>
    </cfRule>
  </conditionalFormatting>
  <conditionalFormatting sqref="G147:G152 J147:J152">
    <cfRule type="cellIs" priority="1" dxfId="0" operator="between" stopIfTrue="1">
      <formula>0</formula>
      <formula>1000</formula>
    </cfRule>
  </conditionalFormatting>
  <printOptions horizontalCentered="1"/>
  <pageMargins left="0.1968503937007874" right="0.2755905511811024" top="0.4724409448818898" bottom="0.9055118110236221" header="0" footer="0"/>
  <pageSetup fitToHeight="1" fitToWidth="1" horizontalDpi="600" verticalDpi="600" orientation="portrait" scale="3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7:Q90"/>
  <sheetViews>
    <sheetView showGridLines="0" zoomScalePageLayoutView="0" workbookViewId="0" topLeftCell="A1">
      <selection activeCell="F3" sqref="F3"/>
    </sheetView>
  </sheetViews>
  <sheetFormatPr defaultColWidth="11.421875" defaultRowHeight="12.75"/>
  <cols>
    <col min="1" max="1" width="2.28125" style="146" customWidth="1"/>
    <col min="2" max="2" width="8.7109375" style="142" bestFit="1" customWidth="1"/>
    <col min="3" max="3" width="6.140625" style="143" bestFit="1" customWidth="1"/>
    <col min="4" max="4" width="26.7109375" style="144" bestFit="1" customWidth="1"/>
    <col min="5" max="5" width="9.00390625" style="144" customWidth="1"/>
    <col min="6" max="6" width="29.8515625" style="144" bestFit="1" customWidth="1"/>
    <col min="7" max="7" width="8.57421875" style="144" customWidth="1"/>
    <col min="8" max="8" width="8.7109375" style="143" bestFit="1" customWidth="1"/>
    <col min="9" max="9" width="8.57421875" style="145" bestFit="1" customWidth="1"/>
    <col min="10" max="10" width="12.7109375" style="145" customWidth="1"/>
    <col min="11" max="11" width="18.28125" style="145" customWidth="1"/>
    <col min="12" max="12" width="3.8515625" style="146" customWidth="1"/>
    <col min="13" max="16384" width="11.421875" style="146" customWidth="1"/>
  </cols>
  <sheetData>
    <row r="1" ht="12.75"/>
    <row r="2" ht="12.75"/>
    <row r="3" ht="12.75"/>
    <row r="4" ht="12.75"/>
    <row r="5" ht="12.75"/>
    <row r="6" ht="13.5" thickBot="1"/>
    <row r="7" spans="2:11" ht="24.75" customHeight="1" thickBot="1">
      <c r="B7" s="385" t="s">
        <v>240</v>
      </c>
      <c r="C7" s="386" t="s">
        <v>241</v>
      </c>
      <c r="D7" s="386" t="s">
        <v>242</v>
      </c>
      <c r="E7" s="386" t="s">
        <v>243</v>
      </c>
      <c r="F7" s="386" t="s">
        <v>242</v>
      </c>
      <c r="G7" s="386" t="s">
        <v>243</v>
      </c>
      <c r="H7" s="386" t="s">
        <v>244</v>
      </c>
      <c r="I7" s="387" t="s">
        <v>245</v>
      </c>
      <c r="J7" s="557" t="s">
        <v>246</v>
      </c>
      <c r="K7" s="558"/>
    </row>
    <row r="8" spans="2:12" ht="24.75" customHeight="1">
      <c r="B8" s="377" t="s">
        <v>2</v>
      </c>
      <c r="C8" s="352">
        <v>3</v>
      </c>
      <c r="D8" s="328" t="str">
        <f>Zonas!D10</f>
        <v>ARGENTINO</v>
      </c>
      <c r="E8" s="329">
        <v>26</v>
      </c>
      <c r="F8" s="328" t="str">
        <f>Zonas!D13</f>
        <v>SOCIEDAD HEBRAICA</v>
      </c>
      <c r="G8" s="329">
        <v>7</v>
      </c>
      <c r="H8" s="352">
        <v>1</v>
      </c>
      <c r="I8" s="353">
        <v>0.5</v>
      </c>
      <c r="J8" s="559"/>
      <c r="K8" s="560"/>
      <c r="L8" s="146" t="s">
        <v>0</v>
      </c>
    </row>
    <row r="9" spans="2:11" ht="24.75" customHeight="1">
      <c r="B9" s="378" t="s">
        <v>4</v>
      </c>
      <c r="C9" s="354">
        <v>3</v>
      </c>
      <c r="D9" s="330" t="str">
        <f>Zonas!D11</f>
        <v>OBRAS SANITARIAS</v>
      </c>
      <c r="E9" s="331">
        <v>22</v>
      </c>
      <c r="F9" s="330" t="str">
        <f>Zonas!D12</f>
        <v>VIRREYES</v>
      </c>
      <c r="G9" s="331">
        <v>24</v>
      </c>
      <c r="H9" s="354">
        <v>2</v>
      </c>
      <c r="I9" s="355">
        <v>0.5</v>
      </c>
      <c r="J9" s="551"/>
      <c r="K9" s="552"/>
    </row>
    <row r="10" spans="2:11" ht="24.75" customHeight="1">
      <c r="B10" s="378" t="s">
        <v>5</v>
      </c>
      <c r="C10" s="354">
        <v>4</v>
      </c>
      <c r="D10" s="332" t="str">
        <f>Zonas!E10</f>
        <v>LANUS</v>
      </c>
      <c r="E10" s="333">
        <v>24</v>
      </c>
      <c r="F10" s="332" t="str">
        <f>Zonas!E13</f>
        <v>SAPA</v>
      </c>
      <c r="G10" s="333">
        <v>7</v>
      </c>
      <c r="H10" s="356">
        <v>3</v>
      </c>
      <c r="I10" s="357">
        <v>0.5</v>
      </c>
      <c r="J10" s="551"/>
      <c r="K10" s="552"/>
    </row>
    <row r="11" spans="2:11" ht="24.75" customHeight="1">
      <c r="B11" s="378" t="s">
        <v>6</v>
      </c>
      <c r="C11" s="354">
        <v>4</v>
      </c>
      <c r="D11" s="332" t="str">
        <f>Zonas!E11</f>
        <v>ATLETICO CHASCOMUS</v>
      </c>
      <c r="E11" s="333">
        <v>33</v>
      </c>
      <c r="F11" s="332" t="str">
        <f>Zonas!E12</f>
        <v>BERISSO</v>
      </c>
      <c r="G11" s="333">
        <v>5</v>
      </c>
      <c r="H11" s="356">
        <v>1</v>
      </c>
      <c r="I11" s="357">
        <v>0.513888888888889</v>
      </c>
      <c r="J11" s="551"/>
      <c r="K11" s="552"/>
    </row>
    <row r="12" spans="2:11" ht="24.75" customHeight="1">
      <c r="B12" s="378" t="s">
        <v>7</v>
      </c>
      <c r="C12" s="354">
        <v>5</v>
      </c>
      <c r="D12" s="332" t="str">
        <f>Zonas!F10</f>
        <v>ALBATROS</v>
      </c>
      <c r="E12" s="333">
        <v>40</v>
      </c>
      <c r="F12" s="332" t="str">
        <f>Zonas!F13</f>
        <v>EZEIZA</v>
      </c>
      <c r="G12" s="333">
        <v>0</v>
      </c>
      <c r="H12" s="356">
        <v>2</v>
      </c>
      <c r="I12" s="357">
        <v>0.513888888888889</v>
      </c>
      <c r="J12" s="551"/>
      <c r="K12" s="552"/>
    </row>
    <row r="13" spans="2:11" ht="24.75" customHeight="1">
      <c r="B13" s="378" t="s">
        <v>8</v>
      </c>
      <c r="C13" s="333">
        <v>5</v>
      </c>
      <c r="D13" s="334" t="str">
        <f>Zonas!F11</f>
        <v>CIUDAD DE CAMPANA</v>
      </c>
      <c r="E13" s="333">
        <v>12</v>
      </c>
      <c r="F13" s="334" t="str">
        <f>Zonas!F12</f>
        <v>VICENTINOS</v>
      </c>
      <c r="G13" s="333">
        <v>30</v>
      </c>
      <c r="H13" s="333">
        <v>3</v>
      </c>
      <c r="I13" s="358">
        <v>0.513888888888889</v>
      </c>
      <c r="J13" s="551"/>
      <c r="K13" s="552"/>
    </row>
    <row r="14" spans="2:11" ht="24.75" customHeight="1">
      <c r="B14" s="379" t="s">
        <v>9</v>
      </c>
      <c r="C14" s="363">
        <v>1</v>
      </c>
      <c r="D14" s="346" t="str">
        <f>Zonas!B3</f>
        <v>PUCARA</v>
      </c>
      <c r="E14" s="347">
        <v>57</v>
      </c>
      <c r="F14" s="346" t="str">
        <f>Zonas!B6</f>
        <v>ITALIANO</v>
      </c>
      <c r="G14" s="347">
        <v>0</v>
      </c>
      <c r="H14" s="363">
        <v>1</v>
      </c>
      <c r="I14" s="364">
        <v>0.5277777777777778</v>
      </c>
      <c r="J14" s="553" t="s">
        <v>0</v>
      </c>
      <c r="K14" s="554"/>
    </row>
    <row r="15" spans="2:11" ht="24.75" customHeight="1">
      <c r="B15" s="378" t="s">
        <v>10</v>
      </c>
      <c r="C15" s="360">
        <v>1</v>
      </c>
      <c r="D15" s="337" t="str">
        <f>Zonas!B4</f>
        <v>CUBA</v>
      </c>
      <c r="E15" s="333">
        <v>29</v>
      </c>
      <c r="F15" s="337" t="str">
        <f>Zonas!B5</f>
        <v>CURUPAYTI</v>
      </c>
      <c r="G15" s="333">
        <v>0</v>
      </c>
      <c r="H15" s="362">
        <v>2</v>
      </c>
      <c r="I15" s="361">
        <v>0.5277777777777778</v>
      </c>
      <c r="J15" s="551"/>
      <c r="K15" s="552"/>
    </row>
    <row r="16" spans="2:11" ht="24.75" customHeight="1">
      <c r="B16" s="378" t="s">
        <v>11</v>
      </c>
      <c r="C16" s="362">
        <v>2</v>
      </c>
      <c r="D16" s="335" t="str">
        <f>Zonas!C3</f>
        <v>LA PLATA</v>
      </c>
      <c r="E16" s="336">
        <v>26</v>
      </c>
      <c r="F16" s="335" t="str">
        <f>Zonas!C6</f>
        <v>LICEO MILITAR</v>
      </c>
      <c r="G16" s="336">
        <v>7</v>
      </c>
      <c r="H16" s="362">
        <v>3</v>
      </c>
      <c r="I16" s="388">
        <v>0.5277777777777778</v>
      </c>
      <c r="J16" s="551"/>
      <c r="K16" s="552"/>
    </row>
    <row r="17" spans="2:11" ht="24.75" customHeight="1">
      <c r="B17" s="378" t="s">
        <v>12</v>
      </c>
      <c r="C17" s="380">
        <v>2</v>
      </c>
      <c r="D17" s="338" t="str">
        <f>Zonas!C4</f>
        <v>SITAS</v>
      </c>
      <c r="E17" s="331">
        <v>33</v>
      </c>
      <c r="F17" s="338" t="str">
        <f>Zonas!C5</f>
        <v>SAN ANDRES</v>
      </c>
      <c r="G17" s="331">
        <v>19</v>
      </c>
      <c r="H17" s="362">
        <v>1</v>
      </c>
      <c r="I17" s="361">
        <v>0.5416666666666666</v>
      </c>
      <c r="J17" s="551"/>
      <c r="K17" s="552"/>
    </row>
    <row r="18" spans="2:12" ht="24.75" customHeight="1">
      <c r="B18" s="378" t="s">
        <v>13</v>
      </c>
      <c r="C18" s="360">
        <v>7</v>
      </c>
      <c r="D18" s="338" t="str">
        <f>Zonas!H3</f>
        <v>SAN LUIS</v>
      </c>
      <c r="E18" s="331">
        <v>40</v>
      </c>
      <c r="F18" s="338" t="str">
        <f>Zonas!H6</f>
        <v>CIUDAD DE BUENOS AIRES</v>
      </c>
      <c r="G18" s="331">
        <v>0</v>
      </c>
      <c r="H18" s="360">
        <v>2</v>
      </c>
      <c r="I18" s="361">
        <v>0.5416666666666666</v>
      </c>
      <c r="J18" s="553"/>
      <c r="K18" s="554"/>
      <c r="L18" s="147"/>
    </row>
    <row r="19" spans="2:12" ht="24.75" customHeight="1">
      <c r="B19" s="378" t="s">
        <v>14</v>
      </c>
      <c r="C19" s="380">
        <v>7</v>
      </c>
      <c r="D19" s="337" t="str">
        <f>Zonas!H4</f>
        <v>OLIVOS</v>
      </c>
      <c r="E19" s="333">
        <v>14</v>
      </c>
      <c r="F19" s="337" t="str">
        <f>Zonas!H5</f>
        <v>LOS MATREROS</v>
      </c>
      <c r="G19" s="333">
        <v>17</v>
      </c>
      <c r="H19" s="362">
        <v>3</v>
      </c>
      <c r="I19" s="361">
        <v>0.5416666666666666</v>
      </c>
      <c r="J19" s="551"/>
      <c r="K19" s="552"/>
      <c r="L19" s="148"/>
    </row>
    <row r="20" spans="2:11" ht="24.75" customHeight="1">
      <c r="B20" s="378" t="s">
        <v>15</v>
      </c>
      <c r="C20" s="381">
        <v>8</v>
      </c>
      <c r="D20" s="337" t="str">
        <f>Zonas!I3</f>
        <v>LOS TILOS</v>
      </c>
      <c r="E20" s="333">
        <v>24</v>
      </c>
      <c r="F20" s="338" t="str">
        <f>Zonas!I6</f>
        <v>SAN PATRICIO</v>
      </c>
      <c r="G20" s="333">
        <v>19</v>
      </c>
      <c r="H20" s="365">
        <v>1</v>
      </c>
      <c r="I20" s="366" t="s">
        <v>284</v>
      </c>
      <c r="J20" s="551"/>
      <c r="K20" s="552"/>
    </row>
    <row r="21" spans="2:11" ht="24.75" customHeight="1" thickBot="1">
      <c r="B21" s="382" t="s">
        <v>16</v>
      </c>
      <c r="C21" s="383">
        <v>8</v>
      </c>
      <c r="D21" s="348" t="str">
        <f>Zonas!I4</f>
        <v>HINDU</v>
      </c>
      <c r="E21" s="349">
        <v>48</v>
      </c>
      <c r="F21" s="348" t="str">
        <f>Zonas!I5</f>
        <v>DAOM</v>
      </c>
      <c r="G21" s="349">
        <v>0</v>
      </c>
      <c r="H21" s="367">
        <v>2</v>
      </c>
      <c r="I21" s="368">
        <v>0.5555555555555556</v>
      </c>
      <c r="J21" s="549"/>
      <c r="K21" s="550"/>
    </row>
    <row r="22" spans="2:11" ht="24.75" customHeight="1">
      <c r="B22" s="384" t="s">
        <v>17</v>
      </c>
      <c r="C22" s="352">
        <v>3</v>
      </c>
      <c r="D22" s="339" t="str">
        <f>Zonas!D10</f>
        <v>ARGENTINO</v>
      </c>
      <c r="E22" s="340">
        <v>5</v>
      </c>
      <c r="F22" s="341" t="str">
        <f>Zonas!D12</f>
        <v>VIRREYES</v>
      </c>
      <c r="G22" s="340">
        <v>24</v>
      </c>
      <c r="H22" s="369">
        <v>1</v>
      </c>
      <c r="I22" s="370">
        <v>0.5694444444444444</v>
      </c>
      <c r="J22" s="555"/>
      <c r="K22" s="556"/>
    </row>
    <row r="23" spans="2:11" ht="24.75" customHeight="1">
      <c r="B23" s="378" t="s">
        <v>18</v>
      </c>
      <c r="C23" s="354">
        <v>3</v>
      </c>
      <c r="D23" s="332" t="str">
        <f>Zonas!D11</f>
        <v>OBRAS SANITARIAS</v>
      </c>
      <c r="E23" s="333">
        <v>24</v>
      </c>
      <c r="F23" s="330" t="str">
        <f>Zonas!D13</f>
        <v>SOCIEDAD HEBRAICA</v>
      </c>
      <c r="G23" s="333">
        <v>7</v>
      </c>
      <c r="H23" s="371">
        <v>2</v>
      </c>
      <c r="I23" s="357">
        <v>0.5694444444444444</v>
      </c>
      <c r="J23" s="551"/>
      <c r="K23" s="552"/>
    </row>
    <row r="24" spans="2:11" ht="24.75" customHeight="1">
      <c r="B24" s="378" t="s">
        <v>19</v>
      </c>
      <c r="C24" s="354">
        <v>4</v>
      </c>
      <c r="D24" s="334" t="str">
        <f>Zonas!E10</f>
        <v>LANUS</v>
      </c>
      <c r="E24" s="333">
        <v>42</v>
      </c>
      <c r="F24" s="334" t="str">
        <f>Zonas!E12</f>
        <v>BERISSO</v>
      </c>
      <c r="G24" s="333">
        <v>7</v>
      </c>
      <c r="H24" s="336">
        <v>3</v>
      </c>
      <c r="I24" s="357">
        <v>0.5694444444444444</v>
      </c>
      <c r="J24" s="551"/>
      <c r="K24" s="552"/>
    </row>
    <row r="25" spans="2:11" ht="24.75" customHeight="1">
      <c r="B25" s="378" t="s">
        <v>20</v>
      </c>
      <c r="C25" s="354">
        <v>4</v>
      </c>
      <c r="D25" s="334" t="str">
        <f>Zonas!E11</f>
        <v>ATLETICO CHASCOMUS</v>
      </c>
      <c r="E25" s="333">
        <v>27</v>
      </c>
      <c r="F25" s="334" t="str">
        <f>Zonas!E13</f>
        <v>SAPA</v>
      </c>
      <c r="G25" s="333">
        <v>14</v>
      </c>
      <c r="H25" s="336">
        <v>1</v>
      </c>
      <c r="I25" s="358">
        <v>0.5833333333333334</v>
      </c>
      <c r="J25" s="551"/>
      <c r="K25" s="552"/>
    </row>
    <row r="26" spans="2:11" ht="24.75" customHeight="1">
      <c r="B26" s="378" t="s">
        <v>21</v>
      </c>
      <c r="C26" s="354">
        <v>5</v>
      </c>
      <c r="D26" s="334" t="str">
        <f>Zonas!F10</f>
        <v>ALBATROS</v>
      </c>
      <c r="E26" s="333">
        <v>26</v>
      </c>
      <c r="F26" s="334" t="str">
        <f>Zonas!F12</f>
        <v>VICENTINOS</v>
      </c>
      <c r="G26" s="333">
        <v>10</v>
      </c>
      <c r="H26" s="336">
        <v>2</v>
      </c>
      <c r="I26" s="358">
        <v>0.5833333333333334</v>
      </c>
      <c r="J26" s="551"/>
      <c r="K26" s="552"/>
    </row>
    <row r="27" spans="2:11" ht="24.75" customHeight="1">
      <c r="B27" s="378" t="s">
        <v>22</v>
      </c>
      <c r="C27" s="333">
        <v>5</v>
      </c>
      <c r="D27" s="342" t="str">
        <f>Zonas!F11</f>
        <v>CIUDAD DE CAMPANA</v>
      </c>
      <c r="E27" s="343">
        <v>12</v>
      </c>
      <c r="F27" s="342" t="str">
        <f>Zonas!F13</f>
        <v>EZEIZA</v>
      </c>
      <c r="G27" s="343">
        <v>24</v>
      </c>
      <c r="H27" s="336">
        <v>3</v>
      </c>
      <c r="I27" s="358">
        <v>0.5833333333333334</v>
      </c>
      <c r="J27" s="551"/>
      <c r="K27" s="552"/>
    </row>
    <row r="28" spans="2:11" ht="24.75" customHeight="1">
      <c r="B28" s="379" t="s">
        <v>23</v>
      </c>
      <c r="C28" s="363">
        <v>1</v>
      </c>
      <c r="D28" s="346" t="str">
        <f>Zonas!B3</f>
        <v>PUCARA</v>
      </c>
      <c r="E28" s="347">
        <v>68</v>
      </c>
      <c r="F28" s="346" t="str">
        <f>Zonas!B5</f>
        <v>CURUPAYTI</v>
      </c>
      <c r="G28" s="347">
        <v>0</v>
      </c>
      <c r="H28" s="363">
        <v>1</v>
      </c>
      <c r="I28" s="364">
        <v>0.5972222222222222</v>
      </c>
      <c r="J28" s="551"/>
      <c r="K28" s="552"/>
    </row>
    <row r="29" spans="2:11" ht="24.75" customHeight="1">
      <c r="B29" s="378" t="s">
        <v>24</v>
      </c>
      <c r="C29" s="360">
        <v>1</v>
      </c>
      <c r="D29" s="338" t="str">
        <f>Zonas!B4</f>
        <v>CUBA</v>
      </c>
      <c r="E29" s="331">
        <v>46</v>
      </c>
      <c r="F29" s="338" t="str">
        <f>Zonas!B6</f>
        <v>ITALIANO</v>
      </c>
      <c r="G29" s="331">
        <v>7</v>
      </c>
      <c r="H29" s="362">
        <v>2</v>
      </c>
      <c r="I29" s="361">
        <v>0.5972222222222222</v>
      </c>
      <c r="J29" s="551" t="s">
        <v>0</v>
      </c>
      <c r="K29" s="552"/>
    </row>
    <row r="30" spans="2:11" ht="24.75" customHeight="1">
      <c r="B30" s="378" t="s">
        <v>25</v>
      </c>
      <c r="C30" s="362">
        <v>2</v>
      </c>
      <c r="D30" s="337" t="str">
        <f>Zonas!C3</f>
        <v>LA PLATA</v>
      </c>
      <c r="E30" s="333">
        <v>35</v>
      </c>
      <c r="F30" s="337" t="str">
        <f>Zonas!C5</f>
        <v>SAN ANDRES</v>
      </c>
      <c r="G30" s="333">
        <v>0</v>
      </c>
      <c r="H30" s="360">
        <v>3</v>
      </c>
      <c r="I30" s="361">
        <v>0.5972222222222222</v>
      </c>
      <c r="J30" s="553"/>
      <c r="K30" s="554"/>
    </row>
    <row r="31" spans="2:11" ht="24.75" customHeight="1">
      <c r="B31" s="378" t="s">
        <v>26</v>
      </c>
      <c r="C31" s="380">
        <v>2</v>
      </c>
      <c r="D31" s="335" t="str">
        <f>Zonas!C4</f>
        <v>SITAS</v>
      </c>
      <c r="E31" s="336">
        <v>26</v>
      </c>
      <c r="F31" s="335" t="str">
        <f>Zonas!C6</f>
        <v>LICEO MILITAR</v>
      </c>
      <c r="G31" s="336">
        <v>5</v>
      </c>
      <c r="H31" s="362">
        <v>1</v>
      </c>
      <c r="I31" s="388">
        <v>0.611111111111111</v>
      </c>
      <c r="J31" s="551"/>
      <c r="K31" s="552"/>
    </row>
    <row r="32" spans="2:11" ht="24.75" customHeight="1">
      <c r="B32" s="378" t="s">
        <v>27</v>
      </c>
      <c r="C32" s="360">
        <v>7</v>
      </c>
      <c r="D32" s="337" t="str">
        <f>Zonas!H3</f>
        <v>SAN LUIS</v>
      </c>
      <c r="E32" s="333">
        <v>26</v>
      </c>
      <c r="F32" s="338" t="str">
        <f>Zonas!H5</f>
        <v>LOS MATREROS</v>
      </c>
      <c r="G32" s="333">
        <v>14</v>
      </c>
      <c r="H32" s="362">
        <v>2</v>
      </c>
      <c r="I32" s="361">
        <v>0.611111111111111</v>
      </c>
      <c r="J32" s="551"/>
      <c r="K32" s="552"/>
    </row>
    <row r="33" spans="2:11" ht="24.75" customHeight="1">
      <c r="B33" s="378" t="s">
        <v>28</v>
      </c>
      <c r="C33" s="380">
        <v>7</v>
      </c>
      <c r="D33" s="337" t="str">
        <f>Zonas!H4</f>
        <v>OLIVOS</v>
      </c>
      <c r="E33" s="333">
        <v>36</v>
      </c>
      <c r="F33" s="338" t="str">
        <f>Zonas!H6</f>
        <v>CIUDAD DE BUENOS AIRES</v>
      </c>
      <c r="G33" s="333">
        <v>10</v>
      </c>
      <c r="H33" s="362">
        <v>3</v>
      </c>
      <c r="I33" s="361">
        <v>0.611111111111111</v>
      </c>
      <c r="J33" s="551"/>
      <c r="K33" s="552"/>
    </row>
    <row r="34" spans="2:11" ht="24.75" customHeight="1">
      <c r="B34" s="378" t="s">
        <v>29</v>
      </c>
      <c r="C34" s="381">
        <v>8</v>
      </c>
      <c r="D34" s="337" t="str">
        <f>Zonas!I3</f>
        <v>LOS TILOS</v>
      </c>
      <c r="E34" s="333">
        <v>50</v>
      </c>
      <c r="F34" s="338" t="str">
        <f>Zonas!I5</f>
        <v>DAOM</v>
      </c>
      <c r="G34" s="333">
        <v>0</v>
      </c>
      <c r="H34" s="362">
        <v>1</v>
      </c>
      <c r="I34" s="361">
        <v>0.625</v>
      </c>
      <c r="J34" s="551"/>
      <c r="K34" s="552"/>
    </row>
    <row r="35" spans="2:11" ht="24.75" customHeight="1" thickBot="1">
      <c r="B35" s="382" t="s">
        <v>30</v>
      </c>
      <c r="C35" s="383">
        <v>8</v>
      </c>
      <c r="D35" s="350" t="str">
        <f>Zonas!I4</f>
        <v>HINDU</v>
      </c>
      <c r="E35" s="351">
        <v>32</v>
      </c>
      <c r="F35" s="350" t="str">
        <f>Zonas!I6</f>
        <v>SAN PATRICIO</v>
      </c>
      <c r="G35" s="351">
        <v>0</v>
      </c>
      <c r="H35" s="367">
        <v>2</v>
      </c>
      <c r="I35" s="368">
        <v>0.625</v>
      </c>
      <c r="J35" s="549"/>
      <c r="K35" s="550"/>
    </row>
    <row r="36" spans="2:11" ht="24.75" customHeight="1">
      <c r="B36" s="384" t="s">
        <v>31</v>
      </c>
      <c r="C36" s="352">
        <v>3</v>
      </c>
      <c r="D36" s="344" t="str">
        <f>Zonas!D10</f>
        <v>ARGENTINO</v>
      </c>
      <c r="E36" s="340">
        <v>19</v>
      </c>
      <c r="F36" s="344" t="str">
        <f>Zonas!D11</f>
        <v>OBRAS SANITARIAS</v>
      </c>
      <c r="G36" s="340">
        <v>21</v>
      </c>
      <c r="H36" s="369">
        <v>1</v>
      </c>
      <c r="I36" s="373">
        <v>0.638888888888889</v>
      </c>
      <c r="J36" s="555"/>
      <c r="K36" s="556"/>
    </row>
    <row r="37" spans="2:11" ht="24.75" customHeight="1">
      <c r="B37" s="378" t="s">
        <v>32</v>
      </c>
      <c r="C37" s="354">
        <v>3</v>
      </c>
      <c r="D37" s="342" t="str">
        <f>Zonas!D12</f>
        <v>VIRREYES</v>
      </c>
      <c r="E37" s="343">
        <v>22</v>
      </c>
      <c r="F37" s="342" t="str">
        <f>Zonas!D13</f>
        <v>SOCIEDAD HEBRAICA</v>
      </c>
      <c r="G37" s="343">
        <v>14</v>
      </c>
      <c r="H37" s="371">
        <v>2</v>
      </c>
      <c r="I37" s="372">
        <v>0.638888888888889</v>
      </c>
      <c r="J37" s="551"/>
      <c r="K37" s="552"/>
    </row>
    <row r="38" spans="2:11" ht="24.75" customHeight="1">
      <c r="B38" s="378" t="s">
        <v>33</v>
      </c>
      <c r="C38" s="354">
        <v>4</v>
      </c>
      <c r="D38" s="334" t="str">
        <f>Zonas!E10</f>
        <v>LANUS</v>
      </c>
      <c r="E38" s="333">
        <v>35</v>
      </c>
      <c r="F38" s="334" t="str">
        <f>Zonas!E11</f>
        <v>ATLETICO CHASCOMUS</v>
      </c>
      <c r="G38" s="333">
        <v>7</v>
      </c>
      <c r="H38" s="336">
        <v>3</v>
      </c>
      <c r="I38" s="372">
        <v>0.638888888888889</v>
      </c>
      <c r="J38" s="551"/>
      <c r="K38" s="552"/>
    </row>
    <row r="39" spans="2:11" ht="24.75" customHeight="1">
      <c r="B39" s="378" t="s">
        <v>34</v>
      </c>
      <c r="C39" s="354">
        <v>4</v>
      </c>
      <c r="D39" s="334" t="str">
        <f>Zonas!E12</f>
        <v>BERISSO</v>
      </c>
      <c r="E39" s="333">
        <v>29</v>
      </c>
      <c r="F39" s="334" t="str">
        <f>Zonas!E13</f>
        <v>SAPA</v>
      </c>
      <c r="G39" s="333">
        <v>21</v>
      </c>
      <c r="H39" s="336">
        <v>1</v>
      </c>
      <c r="I39" s="358">
        <v>0.6527777777777778</v>
      </c>
      <c r="J39" s="553"/>
      <c r="K39" s="554"/>
    </row>
    <row r="40" spans="2:11" ht="24.75" customHeight="1">
      <c r="B40" s="378" t="s">
        <v>35</v>
      </c>
      <c r="C40" s="354">
        <v>5</v>
      </c>
      <c r="D40" s="334" t="str">
        <f>Zonas!F10</f>
        <v>ALBATROS</v>
      </c>
      <c r="E40" s="333">
        <v>47</v>
      </c>
      <c r="F40" s="334" t="str">
        <f>Zonas!F11</f>
        <v>CIUDAD DE CAMPANA</v>
      </c>
      <c r="G40" s="333">
        <v>0</v>
      </c>
      <c r="H40" s="336">
        <v>2</v>
      </c>
      <c r="I40" s="358">
        <v>0.6527777777777778</v>
      </c>
      <c r="J40" s="551"/>
      <c r="K40" s="552"/>
    </row>
    <row r="41" spans="2:11" ht="24.75" customHeight="1">
      <c r="B41" s="378" t="s">
        <v>36</v>
      </c>
      <c r="C41" s="333">
        <v>5</v>
      </c>
      <c r="D41" s="345" t="str">
        <f>Zonas!F12</f>
        <v>VICENTINOS</v>
      </c>
      <c r="E41" s="331">
        <v>38</v>
      </c>
      <c r="F41" s="345" t="str">
        <f>Zonas!F13</f>
        <v>EZEIZA</v>
      </c>
      <c r="G41" s="331">
        <v>17</v>
      </c>
      <c r="H41" s="336">
        <v>3</v>
      </c>
      <c r="I41" s="358">
        <v>0.6527777777777778</v>
      </c>
      <c r="J41" s="551"/>
      <c r="K41" s="552"/>
    </row>
    <row r="42" spans="2:11" ht="24.75" customHeight="1">
      <c r="B42" s="379" t="s">
        <v>37</v>
      </c>
      <c r="C42" s="363">
        <v>1</v>
      </c>
      <c r="D42" s="346" t="str">
        <f>Zonas!B3</f>
        <v>PUCARA</v>
      </c>
      <c r="E42" s="347">
        <v>26</v>
      </c>
      <c r="F42" s="346" t="str">
        <f>Zonas!B4</f>
        <v>CUBA</v>
      </c>
      <c r="G42" s="347">
        <v>0</v>
      </c>
      <c r="H42" s="363">
        <v>1</v>
      </c>
      <c r="I42" s="364">
        <v>0.6666666666666666</v>
      </c>
      <c r="J42" s="551"/>
      <c r="K42" s="552"/>
    </row>
    <row r="43" spans="2:11" ht="24.75" customHeight="1">
      <c r="B43" s="378" t="s">
        <v>38</v>
      </c>
      <c r="C43" s="360">
        <v>1</v>
      </c>
      <c r="D43" s="338" t="str">
        <f>Zonas!B5</f>
        <v>CURUPAYTI</v>
      </c>
      <c r="E43" s="331">
        <v>14</v>
      </c>
      <c r="F43" s="338" t="str">
        <f>Zonas!B6</f>
        <v>ITALIANO</v>
      </c>
      <c r="G43" s="331">
        <v>17</v>
      </c>
      <c r="H43" s="362">
        <v>2</v>
      </c>
      <c r="I43" s="375">
        <v>0.6666666666666666</v>
      </c>
      <c r="J43" s="551"/>
      <c r="K43" s="552"/>
    </row>
    <row r="44" spans="2:11" ht="24.75" customHeight="1">
      <c r="B44" s="378" t="s">
        <v>39</v>
      </c>
      <c r="C44" s="362">
        <v>2</v>
      </c>
      <c r="D44" s="338" t="str">
        <f>Zonas!C3</f>
        <v>LA PLATA</v>
      </c>
      <c r="E44" s="331">
        <v>7</v>
      </c>
      <c r="F44" s="338" t="str">
        <f>Zonas!C4</f>
        <v>SITAS</v>
      </c>
      <c r="G44" s="331">
        <v>31</v>
      </c>
      <c r="H44" s="360">
        <v>3</v>
      </c>
      <c r="I44" s="375">
        <v>0.6666666666666666</v>
      </c>
      <c r="J44" s="551" t="s">
        <v>0</v>
      </c>
      <c r="K44" s="552"/>
    </row>
    <row r="45" spans="2:11" ht="24.75" customHeight="1">
      <c r="B45" s="378" t="s">
        <v>40</v>
      </c>
      <c r="C45" s="380">
        <v>2</v>
      </c>
      <c r="D45" s="335" t="str">
        <f>Zonas!C5</f>
        <v>SAN ANDRES</v>
      </c>
      <c r="E45" s="336">
        <v>12</v>
      </c>
      <c r="F45" s="335" t="str">
        <f>Zonas!C6</f>
        <v>LICEO MILITAR</v>
      </c>
      <c r="G45" s="336">
        <v>7</v>
      </c>
      <c r="H45" s="362">
        <v>1</v>
      </c>
      <c r="I45" s="388">
        <v>0.6805555555555555</v>
      </c>
      <c r="J45" s="551"/>
      <c r="K45" s="552"/>
    </row>
    <row r="46" spans="2:11" ht="24.75" customHeight="1">
      <c r="B46" s="378" t="s">
        <v>41</v>
      </c>
      <c r="C46" s="360">
        <v>7</v>
      </c>
      <c r="D46" s="338" t="str">
        <f>Zonas!H3</f>
        <v>SAN LUIS</v>
      </c>
      <c r="E46" s="331">
        <v>19</v>
      </c>
      <c r="F46" s="338" t="str">
        <f>Zonas!H4</f>
        <v>OLIVOS</v>
      </c>
      <c r="G46" s="331">
        <v>19</v>
      </c>
      <c r="H46" s="362">
        <v>2</v>
      </c>
      <c r="I46" s="388">
        <v>0.6805555555555555</v>
      </c>
      <c r="J46" s="551"/>
      <c r="K46" s="552"/>
    </row>
    <row r="47" spans="2:11" ht="24.75" customHeight="1">
      <c r="B47" s="378" t="s">
        <v>42</v>
      </c>
      <c r="C47" s="380">
        <v>7</v>
      </c>
      <c r="D47" s="338" t="str">
        <f>Zonas!H5</f>
        <v>LOS MATREROS</v>
      </c>
      <c r="E47" s="331">
        <v>26</v>
      </c>
      <c r="F47" s="338" t="str">
        <f>Zonas!H6</f>
        <v>CIUDAD DE BUENOS AIRES</v>
      </c>
      <c r="G47" s="331">
        <v>14</v>
      </c>
      <c r="H47" s="362">
        <v>3</v>
      </c>
      <c r="I47" s="388">
        <v>0.6805555555555555</v>
      </c>
      <c r="J47" s="551"/>
      <c r="K47" s="552"/>
    </row>
    <row r="48" spans="2:11" ht="24.75" customHeight="1">
      <c r="B48" s="378" t="s">
        <v>43</v>
      </c>
      <c r="C48" s="381">
        <v>8</v>
      </c>
      <c r="D48" s="338" t="str">
        <f>Zonas!I3</f>
        <v>LOS TILOS</v>
      </c>
      <c r="E48" s="331">
        <v>5</v>
      </c>
      <c r="F48" s="338" t="str">
        <f>Zonas!I4</f>
        <v>HINDU</v>
      </c>
      <c r="G48" s="331">
        <v>17</v>
      </c>
      <c r="H48" s="362">
        <v>1</v>
      </c>
      <c r="I48" s="375">
        <v>0.6944444444444445</v>
      </c>
      <c r="J48" s="551"/>
      <c r="K48" s="552"/>
    </row>
    <row r="49" spans="2:11" ht="24.75" customHeight="1" thickBot="1">
      <c r="B49" s="382" t="s">
        <v>44</v>
      </c>
      <c r="C49" s="383">
        <v>8</v>
      </c>
      <c r="D49" s="348" t="str">
        <f>Zonas!I5</f>
        <v>DAOM</v>
      </c>
      <c r="E49" s="349">
        <v>12</v>
      </c>
      <c r="F49" s="348" t="str">
        <f>Zonas!I6</f>
        <v>SAN PATRICIO</v>
      </c>
      <c r="G49" s="349">
        <v>31</v>
      </c>
      <c r="H49" s="367">
        <v>2</v>
      </c>
      <c r="I49" s="376">
        <v>0.6944444444444445</v>
      </c>
      <c r="J49" s="549"/>
      <c r="K49" s="550"/>
    </row>
    <row r="50" spans="2:11" ht="7.5" customHeight="1">
      <c r="B50" s="149"/>
      <c r="C50" s="150"/>
      <c r="D50" s="151"/>
      <c r="E50" s="152"/>
      <c r="F50" s="151"/>
      <c r="G50" s="152"/>
      <c r="H50" s="150"/>
      <c r="I50" s="153"/>
      <c r="J50" s="154"/>
      <c r="K50" s="154"/>
    </row>
    <row r="51" spans="2:11" ht="15" customHeight="1">
      <c r="B51" s="155"/>
      <c r="C51" s="156"/>
      <c r="D51" s="157" t="s">
        <v>91</v>
      </c>
      <c r="E51" s="158"/>
      <c r="F51" s="159" t="s">
        <v>57</v>
      </c>
      <c r="G51" s="160"/>
      <c r="H51" s="161"/>
      <c r="I51" s="162"/>
      <c r="J51" s="162"/>
      <c r="K51" s="162"/>
    </row>
    <row r="52" spans="2:11" ht="9.75" customHeight="1">
      <c r="B52" s="155"/>
      <c r="C52" s="146"/>
      <c r="D52" s="146"/>
      <c r="F52" s="151"/>
      <c r="G52" s="146"/>
      <c r="H52" s="146"/>
      <c r="I52" s="162"/>
      <c r="J52" s="162"/>
      <c r="K52" s="162"/>
    </row>
    <row r="90" spans="2:17" s="145" customFormat="1" ht="12.75">
      <c r="B90" s="142"/>
      <c r="C90" s="143"/>
      <c r="D90" s="144"/>
      <c r="E90" s="144"/>
      <c r="F90" s="144"/>
      <c r="G90" s="144"/>
      <c r="H90" s="143">
        <f>'Fixture PUCARA'!F2</f>
        <v>0</v>
      </c>
      <c r="L90" s="146"/>
      <c r="M90" s="146"/>
      <c r="N90" s="146"/>
      <c r="O90" s="146"/>
      <c r="P90" s="146"/>
      <c r="Q90" s="146"/>
    </row>
  </sheetData>
  <sheetProtection/>
  <mergeCells count="43">
    <mergeCell ref="J13:K13"/>
    <mergeCell ref="J14:K14"/>
    <mergeCell ref="J15:K15"/>
    <mergeCell ref="J16:K16"/>
    <mergeCell ref="J7:K7"/>
    <mergeCell ref="J8:K8"/>
    <mergeCell ref="J9:K9"/>
    <mergeCell ref="J10:K10"/>
    <mergeCell ref="J11:K11"/>
    <mergeCell ref="J12:K12"/>
    <mergeCell ref="J17:K17"/>
    <mergeCell ref="J18:K18"/>
    <mergeCell ref="J19:K19"/>
    <mergeCell ref="J20:K20"/>
    <mergeCell ref="J21:K21"/>
    <mergeCell ref="J22:K22"/>
    <mergeCell ref="J28:K28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J39:K39"/>
    <mergeCell ref="J40:K40"/>
    <mergeCell ref="J41:K41"/>
    <mergeCell ref="J42:K42"/>
    <mergeCell ref="J33:K33"/>
    <mergeCell ref="J34:K34"/>
    <mergeCell ref="J35:K35"/>
    <mergeCell ref="J36:K36"/>
    <mergeCell ref="J37:K37"/>
    <mergeCell ref="J38:K38"/>
    <mergeCell ref="J49:K49"/>
    <mergeCell ref="J43:K43"/>
    <mergeCell ref="J44:K44"/>
    <mergeCell ref="J45:K45"/>
    <mergeCell ref="J46:K46"/>
    <mergeCell ref="J47:K47"/>
    <mergeCell ref="J48:K48"/>
  </mergeCells>
  <printOptions horizontalCentered="1"/>
  <pageMargins left="0.2755905511811024" right="0.15748031496062992" top="0.31496062992125984" bottom="0.31496062992125984" header="0" footer="0"/>
  <pageSetup fitToHeight="1" fitToWidth="1" horizontalDpi="1200" verticalDpi="12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T125"/>
  <sheetViews>
    <sheetView showGridLines="0" zoomScale="90" zoomScaleNormal="90" zoomScalePageLayoutView="0" workbookViewId="0" topLeftCell="A1">
      <selection activeCell="O6" sqref="O6"/>
    </sheetView>
  </sheetViews>
  <sheetFormatPr defaultColWidth="11.421875" defaultRowHeight="12.75"/>
  <cols>
    <col min="1" max="1" width="1.8515625" style="146" customWidth="1"/>
    <col min="2" max="2" width="14.421875" style="146" customWidth="1"/>
    <col min="3" max="3" width="13.140625" style="146" customWidth="1"/>
    <col min="4" max="5" width="10.7109375" style="146" customWidth="1"/>
    <col min="6" max="6" width="15.00390625" style="146" customWidth="1"/>
    <col min="7" max="8" width="10.7109375" style="146" customWidth="1"/>
    <col min="9" max="9" width="18.7109375" style="146" customWidth="1"/>
    <col min="10" max="10" width="10.7109375" style="146" customWidth="1"/>
    <col min="11" max="11" width="12.00390625" style="146" customWidth="1"/>
    <col min="12" max="15" width="10.7109375" style="146" customWidth="1"/>
    <col min="16" max="16384" width="11.421875" style="146" customWidth="1"/>
  </cols>
  <sheetData>
    <row r="1" ht="14.25" customHeight="1"/>
    <row r="2" ht="14.25" customHeight="1"/>
    <row r="3" ht="14.25" customHeight="1"/>
    <row r="4" spans="2:15" ht="23.25">
      <c r="B4" s="643" t="s">
        <v>282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</row>
    <row r="6" spans="2:12" ht="23.25">
      <c r="B6" s="163"/>
      <c r="C6" s="163"/>
      <c r="D6" s="644" t="s">
        <v>285</v>
      </c>
      <c r="E6" s="645"/>
      <c r="F6" s="645"/>
      <c r="G6" s="645"/>
      <c r="H6" s="645"/>
      <c r="I6" s="645"/>
      <c r="J6" s="645"/>
      <c r="K6" s="646"/>
      <c r="L6" s="163"/>
    </row>
    <row r="7" s="164" customFormat="1" ht="15" thickBot="1">
      <c r="M7" s="164" t="s">
        <v>0</v>
      </c>
    </row>
    <row r="8" spans="2:10" s="164" customFormat="1" ht="15.75" thickBot="1">
      <c r="B8" s="641" t="s">
        <v>57</v>
      </c>
      <c r="C8" s="642"/>
      <c r="E8" s="612" t="s">
        <v>242</v>
      </c>
      <c r="F8" s="613"/>
      <c r="G8" s="165" t="s">
        <v>255</v>
      </c>
      <c r="H8" s="612" t="s">
        <v>242</v>
      </c>
      <c r="I8" s="613"/>
      <c r="J8" s="165" t="s">
        <v>255</v>
      </c>
    </row>
    <row r="9" spans="2:10" s="164" customFormat="1" ht="16.5" thickBot="1">
      <c r="B9" s="639" t="s">
        <v>269</v>
      </c>
      <c r="C9" s="640"/>
      <c r="E9" s="630" t="str">
        <f>B10</f>
        <v>PUCARA</v>
      </c>
      <c r="F9" s="631"/>
      <c r="G9" s="226">
        <v>57</v>
      </c>
      <c r="H9" s="630" t="str">
        <f>B13</f>
        <v>ITALIANO</v>
      </c>
      <c r="I9" s="631"/>
      <c r="J9" s="216">
        <v>0</v>
      </c>
    </row>
    <row r="10" spans="2:10" s="164" customFormat="1" ht="15.75">
      <c r="B10" s="632" t="str">
        <f>Zonas!B3</f>
        <v>PUCARA</v>
      </c>
      <c r="C10" s="633"/>
      <c r="D10" s="166"/>
      <c r="E10" s="647" t="str">
        <f>B11</f>
        <v>CUBA</v>
      </c>
      <c r="F10" s="648"/>
      <c r="G10" s="225">
        <v>29</v>
      </c>
      <c r="H10" s="647" t="str">
        <f>B12</f>
        <v>CURUPAYTI</v>
      </c>
      <c r="I10" s="648"/>
      <c r="J10" s="225">
        <v>0</v>
      </c>
    </row>
    <row r="11" spans="2:10" s="164" customFormat="1" ht="15.75">
      <c r="B11" s="626" t="str">
        <f>Zonas!B4</f>
        <v>CUBA</v>
      </c>
      <c r="C11" s="627"/>
      <c r="D11" s="166"/>
      <c r="E11" s="622" t="str">
        <f>B10</f>
        <v>PUCARA</v>
      </c>
      <c r="F11" s="623"/>
      <c r="G11" s="217">
        <v>68</v>
      </c>
      <c r="H11" s="622" t="str">
        <f>B12</f>
        <v>CURUPAYTI</v>
      </c>
      <c r="I11" s="623"/>
      <c r="J11" s="218">
        <v>0</v>
      </c>
    </row>
    <row r="12" spans="2:10" s="164" customFormat="1" ht="15.75">
      <c r="B12" s="626" t="str">
        <f>Zonas!B5</f>
        <v>CURUPAYTI</v>
      </c>
      <c r="C12" s="627"/>
      <c r="D12" s="166"/>
      <c r="E12" s="622" t="str">
        <f>B11</f>
        <v>CUBA</v>
      </c>
      <c r="F12" s="623"/>
      <c r="G12" s="217">
        <v>46</v>
      </c>
      <c r="H12" s="622" t="str">
        <f>B13</f>
        <v>ITALIANO</v>
      </c>
      <c r="I12" s="623"/>
      <c r="J12" s="218">
        <v>7</v>
      </c>
    </row>
    <row r="13" spans="2:10" s="164" customFormat="1" ht="16.5" thickBot="1">
      <c r="B13" s="620" t="str">
        <f>Zonas!B6</f>
        <v>ITALIANO</v>
      </c>
      <c r="C13" s="621"/>
      <c r="D13" s="166"/>
      <c r="E13" s="622" t="str">
        <f>B10</f>
        <v>PUCARA</v>
      </c>
      <c r="F13" s="623"/>
      <c r="G13" s="217">
        <v>26</v>
      </c>
      <c r="H13" s="622" t="str">
        <f>B11</f>
        <v>CUBA</v>
      </c>
      <c r="I13" s="623"/>
      <c r="J13" s="218">
        <v>0</v>
      </c>
    </row>
    <row r="14" spans="2:10" s="164" customFormat="1" ht="16.5" thickBot="1">
      <c r="B14" s="167"/>
      <c r="C14" s="167"/>
      <c r="D14" s="166"/>
      <c r="E14" s="624" t="str">
        <f>B12</f>
        <v>CURUPAYTI</v>
      </c>
      <c r="F14" s="625"/>
      <c r="G14" s="220">
        <v>14</v>
      </c>
      <c r="H14" s="624" t="str">
        <f>B13</f>
        <v>ITALIANO</v>
      </c>
      <c r="I14" s="625"/>
      <c r="J14" s="219">
        <v>17</v>
      </c>
    </row>
    <row r="15" s="164" customFormat="1" ht="15" thickBot="1"/>
    <row r="16" spans="2:15" s="164" customFormat="1" ht="15.75" thickBot="1">
      <c r="B16" s="146"/>
      <c r="C16" s="146"/>
      <c r="D16" s="638" t="str">
        <f>B17</f>
        <v>PUCARA</v>
      </c>
      <c r="E16" s="637"/>
      <c r="F16" s="636" t="str">
        <f>B18</f>
        <v>CUBA</v>
      </c>
      <c r="G16" s="637"/>
      <c r="H16" s="636" t="str">
        <f>B19</f>
        <v>CURUPAYTI</v>
      </c>
      <c r="I16" s="637"/>
      <c r="J16" s="636" t="str">
        <f>B13</f>
        <v>ITALIANO</v>
      </c>
      <c r="K16" s="637"/>
      <c r="L16" s="168" t="s">
        <v>257</v>
      </c>
      <c r="M16" s="168" t="s">
        <v>258</v>
      </c>
      <c r="N16" s="168" t="s">
        <v>259</v>
      </c>
      <c r="O16" s="169" t="s">
        <v>260</v>
      </c>
    </row>
    <row r="17" spans="2:15" s="164" customFormat="1" ht="15">
      <c r="B17" s="614" t="str">
        <f>B10</f>
        <v>PUCARA</v>
      </c>
      <c r="C17" s="615"/>
      <c r="D17" s="170"/>
      <c r="E17" s="171"/>
      <c r="F17" s="172">
        <f>G13</f>
        <v>26</v>
      </c>
      <c r="G17" s="172">
        <f>J13</f>
        <v>0</v>
      </c>
      <c r="H17" s="173">
        <f>G11</f>
        <v>68</v>
      </c>
      <c r="I17" s="173">
        <f>J11</f>
        <v>0</v>
      </c>
      <c r="J17" s="173">
        <f>G10</f>
        <v>29</v>
      </c>
      <c r="K17" s="173">
        <f>J10</f>
        <v>0</v>
      </c>
      <c r="L17" s="173">
        <f>SUM(F17,H17,J17)</f>
        <v>123</v>
      </c>
      <c r="M17" s="173">
        <f>SUM(G17,I17,K17)</f>
        <v>0</v>
      </c>
      <c r="N17" s="173">
        <f>SUM(L17-M17)</f>
        <v>123</v>
      </c>
      <c r="O17" s="174">
        <f>IF(G10&gt;J10,2,0)+IF(G10=J10,1,0)+IF(G11&gt;J11,2,0)+IF(G11=J11,1,0)+IF(G13&gt;J13,2,0)+IF(G13=J13,1,0)</f>
        <v>6</v>
      </c>
    </row>
    <row r="18" spans="2:15" s="164" customFormat="1" ht="15">
      <c r="B18" s="616" t="str">
        <f>B11</f>
        <v>CUBA</v>
      </c>
      <c r="C18" s="617"/>
      <c r="D18" s="175">
        <f>J13</f>
        <v>0</v>
      </c>
      <c r="E18" s="172">
        <f>G13</f>
        <v>26</v>
      </c>
      <c r="F18" s="176"/>
      <c r="G18" s="176"/>
      <c r="H18" s="172">
        <f>G9</f>
        <v>57</v>
      </c>
      <c r="I18" s="172">
        <f>J9</f>
        <v>0</v>
      </c>
      <c r="J18" s="172">
        <f>G12</f>
        <v>46</v>
      </c>
      <c r="K18" s="172">
        <f>J12</f>
        <v>7</v>
      </c>
      <c r="L18" s="172">
        <f>SUM(D18,H18,J18)</f>
        <v>103</v>
      </c>
      <c r="M18" s="172">
        <f>SUM(E18,I18,K18)</f>
        <v>33</v>
      </c>
      <c r="N18" s="172">
        <f>SUM(L18-M18)</f>
        <v>70</v>
      </c>
      <c r="O18" s="177">
        <f>IF(G9&gt;J9,2,0)+IF(G9=J9,1,0)+IF(G12&gt;J12,2,0)+IF(G12=J12,1,0)+IF(J13&gt;G13,2,0)+IF(J13=G13,1,0)</f>
        <v>4</v>
      </c>
    </row>
    <row r="19" spans="2:15" s="164" customFormat="1" ht="15">
      <c r="B19" s="616" t="str">
        <f>B12</f>
        <v>CURUPAYTI</v>
      </c>
      <c r="C19" s="617"/>
      <c r="D19" s="175">
        <f>J11</f>
        <v>0</v>
      </c>
      <c r="E19" s="172">
        <f>G11</f>
        <v>68</v>
      </c>
      <c r="F19" s="172">
        <f>J9</f>
        <v>0</v>
      </c>
      <c r="G19" s="172">
        <f>G9</f>
        <v>57</v>
      </c>
      <c r="H19" s="176"/>
      <c r="I19" s="176"/>
      <c r="J19" s="172">
        <f>G14</f>
        <v>14</v>
      </c>
      <c r="K19" s="172">
        <f>J14</f>
        <v>17</v>
      </c>
      <c r="L19" s="172">
        <f>SUM(D19,F19,J19)</f>
        <v>14</v>
      </c>
      <c r="M19" s="172">
        <f>SUM(E19,G19,K19)</f>
        <v>142</v>
      </c>
      <c r="N19" s="172">
        <f>SUM(L19-M19)</f>
        <v>-128</v>
      </c>
      <c r="O19" s="178">
        <f>IF(J9&gt;G9,2,0)+IF(J9=G9,1,0)+IF(J11&gt;G11,2,0)+IF(J11=G11,1,0)+IF(G14&gt;J14,2,0)+IF(G14=J14,1,0)</f>
        <v>0</v>
      </c>
    </row>
    <row r="20" spans="2:15" s="164" customFormat="1" ht="15.75" thickBot="1">
      <c r="B20" s="618" t="str">
        <f>B13</f>
        <v>ITALIANO</v>
      </c>
      <c r="C20" s="619"/>
      <c r="D20" s="179">
        <f>J10</f>
        <v>0</v>
      </c>
      <c r="E20" s="180">
        <f>G10</f>
        <v>29</v>
      </c>
      <c r="F20" s="180">
        <f>J12</f>
        <v>7</v>
      </c>
      <c r="G20" s="180">
        <f>G12</f>
        <v>46</v>
      </c>
      <c r="H20" s="180">
        <f>J14</f>
        <v>17</v>
      </c>
      <c r="I20" s="180">
        <f>G14</f>
        <v>14</v>
      </c>
      <c r="J20" s="181"/>
      <c r="K20" s="181"/>
      <c r="L20" s="180">
        <f>SUM(D20,F20,H20)</f>
        <v>24</v>
      </c>
      <c r="M20" s="180">
        <f>SUM(E20,G20,I20)</f>
        <v>89</v>
      </c>
      <c r="N20" s="180">
        <f>SUM(L20-M20)</f>
        <v>-65</v>
      </c>
      <c r="O20" s="182">
        <f>IF(J10&gt;G10,2,0)+IF(J10=G10,1,0)+IF(J12&gt;G12,2,0)+IF(J12=G12,1,0)+IF(J14&gt;G14,2,0)+IF(J14=G14,1,0)</f>
        <v>2</v>
      </c>
    </row>
    <row r="21" spans="2:15" s="164" customFormat="1" ht="14.25"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</row>
    <row r="22" spans="1:15" s="164" customFormat="1" ht="14.25">
      <c r="A22" s="183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</row>
    <row r="23" ht="13.5" thickBot="1"/>
    <row r="24" spans="2:10" s="164" customFormat="1" ht="15.75" thickBot="1">
      <c r="B24" s="641" t="s">
        <v>57</v>
      </c>
      <c r="C24" s="642"/>
      <c r="E24" s="612" t="s">
        <v>242</v>
      </c>
      <c r="F24" s="613"/>
      <c r="G24" s="165" t="s">
        <v>255</v>
      </c>
      <c r="H24" s="612" t="s">
        <v>242</v>
      </c>
      <c r="I24" s="613"/>
      <c r="J24" s="165" t="s">
        <v>255</v>
      </c>
    </row>
    <row r="25" spans="2:10" s="164" customFormat="1" ht="16.5" thickBot="1">
      <c r="B25" s="639" t="s">
        <v>264</v>
      </c>
      <c r="C25" s="640"/>
      <c r="E25" s="630" t="str">
        <f>B26</f>
        <v>LA PLATA</v>
      </c>
      <c r="F25" s="631"/>
      <c r="G25" s="216">
        <v>26</v>
      </c>
      <c r="H25" s="630" t="str">
        <f>B29</f>
        <v>LICEO MILITAR</v>
      </c>
      <c r="I25" s="631"/>
      <c r="J25" s="216">
        <v>7</v>
      </c>
    </row>
    <row r="26" spans="2:10" s="164" customFormat="1" ht="15.75">
      <c r="B26" s="632" t="str">
        <f>Zonas!C3</f>
        <v>LA PLATA</v>
      </c>
      <c r="C26" s="633"/>
      <c r="D26" s="166"/>
      <c r="E26" s="622" t="str">
        <f>B27</f>
        <v>SITAS</v>
      </c>
      <c r="F26" s="623"/>
      <c r="G26" s="218">
        <v>33</v>
      </c>
      <c r="H26" s="622" t="str">
        <f>B28</f>
        <v>SAN ANDRES</v>
      </c>
      <c r="I26" s="623"/>
      <c r="J26" s="217">
        <v>19</v>
      </c>
    </row>
    <row r="27" spans="2:10" s="164" customFormat="1" ht="15.75">
      <c r="B27" s="626" t="str">
        <f>Zonas!C4</f>
        <v>SITAS</v>
      </c>
      <c r="C27" s="627"/>
      <c r="D27" s="166"/>
      <c r="E27" s="622" t="str">
        <f>B26</f>
        <v>LA PLATA</v>
      </c>
      <c r="F27" s="623"/>
      <c r="G27" s="217">
        <v>35</v>
      </c>
      <c r="H27" s="622" t="str">
        <f>B28</f>
        <v>SAN ANDRES</v>
      </c>
      <c r="I27" s="623"/>
      <c r="J27" s="218">
        <v>0</v>
      </c>
    </row>
    <row r="28" spans="2:10" s="164" customFormat="1" ht="15.75">
      <c r="B28" s="626" t="str">
        <f>Zonas!C5</f>
        <v>SAN ANDRES</v>
      </c>
      <c r="C28" s="627"/>
      <c r="D28" s="166"/>
      <c r="E28" s="622" t="str">
        <f>B27</f>
        <v>SITAS</v>
      </c>
      <c r="F28" s="623"/>
      <c r="G28" s="217">
        <v>26</v>
      </c>
      <c r="H28" s="622" t="str">
        <f>B29</f>
        <v>LICEO MILITAR</v>
      </c>
      <c r="I28" s="623"/>
      <c r="J28" s="218">
        <v>5</v>
      </c>
    </row>
    <row r="29" spans="2:10" s="164" customFormat="1" ht="16.5" thickBot="1">
      <c r="B29" s="620" t="str">
        <f>Zonas!C6</f>
        <v>LICEO MILITAR</v>
      </c>
      <c r="C29" s="621"/>
      <c r="D29" s="166"/>
      <c r="E29" s="622" t="str">
        <f>B26</f>
        <v>LA PLATA</v>
      </c>
      <c r="F29" s="623"/>
      <c r="G29" s="217">
        <v>7</v>
      </c>
      <c r="H29" s="622" t="str">
        <f>B27</f>
        <v>SITAS</v>
      </c>
      <c r="I29" s="623"/>
      <c r="J29" s="218">
        <v>31</v>
      </c>
    </row>
    <row r="30" spans="2:10" s="164" customFormat="1" ht="16.5" thickBot="1">
      <c r="B30" s="167"/>
      <c r="C30" s="167"/>
      <c r="D30" s="166"/>
      <c r="E30" s="624" t="str">
        <f>B28</f>
        <v>SAN ANDRES</v>
      </c>
      <c r="F30" s="625"/>
      <c r="G30" s="220">
        <v>12</v>
      </c>
      <c r="H30" s="624" t="str">
        <f>B29</f>
        <v>LICEO MILITAR</v>
      </c>
      <c r="I30" s="625"/>
      <c r="J30" s="219">
        <v>7</v>
      </c>
    </row>
    <row r="31" s="164" customFormat="1" ht="15" thickBot="1"/>
    <row r="32" spans="2:15" s="164" customFormat="1" ht="15.75" thickBot="1">
      <c r="B32" s="146"/>
      <c r="C32" s="146"/>
      <c r="D32" s="638" t="str">
        <f>B33</f>
        <v>LA PLATA</v>
      </c>
      <c r="E32" s="637"/>
      <c r="F32" s="636" t="str">
        <f>B34</f>
        <v>SITAS</v>
      </c>
      <c r="G32" s="637"/>
      <c r="H32" s="636" t="str">
        <f>B35</f>
        <v>SAN ANDRES</v>
      </c>
      <c r="I32" s="637"/>
      <c r="J32" s="636" t="str">
        <f>B29</f>
        <v>LICEO MILITAR</v>
      </c>
      <c r="K32" s="637"/>
      <c r="L32" s="168" t="s">
        <v>257</v>
      </c>
      <c r="M32" s="168" t="s">
        <v>258</v>
      </c>
      <c r="N32" s="168" t="s">
        <v>259</v>
      </c>
      <c r="O32" s="169" t="s">
        <v>260</v>
      </c>
    </row>
    <row r="33" spans="2:15" s="164" customFormat="1" ht="15">
      <c r="B33" s="614" t="str">
        <f>B26</f>
        <v>LA PLATA</v>
      </c>
      <c r="C33" s="615"/>
      <c r="D33" s="170"/>
      <c r="E33" s="171"/>
      <c r="F33" s="172">
        <f>G29</f>
        <v>7</v>
      </c>
      <c r="G33" s="172">
        <f>J29</f>
        <v>31</v>
      </c>
      <c r="H33" s="173">
        <f>G27</f>
        <v>35</v>
      </c>
      <c r="I33" s="173">
        <f>J27</f>
        <v>0</v>
      </c>
      <c r="J33" s="173">
        <f>G25</f>
        <v>26</v>
      </c>
      <c r="K33" s="173">
        <f>J25</f>
        <v>7</v>
      </c>
      <c r="L33" s="173">
        <f>SUM(F33,H33,J33)</f>
        <v>68</v>
      </c>
      <c r="M33" s="173">
        <f>SUM(G33,I33,K33)</f>
        <v>38</v>
      </c>
      <c r="N33" s="173">
        <f>SUM(L33-M33)</f>
        <v>30</v>
      </c>
      <c r="O33" s="174">
        <f>IF(G25&gt;J25,2,0)+IF(G25=J25,1,0)+IF(G27&gt;J27,2,0)+IF(G27=J27,1,0)+IF(G29&gt;J29,2,0)+IF(G29=J29,1,0)</f>
        <v>4</v>
      </c>
    </row>
    <row r="34" spans="2:15" s="164" customFormat="1" ht="15">
      <c r="B34" s="616" t="str">
        <f>B27</f>
        <v>SITAS</v>
      </c>
      <c r="C34" s="617"/>
      <c r="D34" s="175">
        <f>J29</f>
        <v>31</v>
      </c>
      <c r="E34" s="172">
        <f>G29</f>
        <v>7</v>
      </c>
      <c r="F34" s="176"/>
      <c r="G34" s="176"/>
      <c r="H34" s="172">
        <f>G26</f>
        <v>33</v>
      </c>
      <c r="I34" s="172">
        <f>J26</f>
        <v>19</v>
      </c>
      <c r="J34" s="172">
        <f>G28</f>
        <v>26</v>
      </c>
      <c r="K34" s="172">
        <f>J28</f>
        <v>5</v>
      </c>
      <c r="L34" s="172">
        <f>SUM(D34,H34,J34)</f>
        <v>90</v>
      </c>
      <c r="M34" s="172">
        <f>SUM(E34,I34,K34)</f>
        <v>31</v>
      </c>
      <c r="N34" s="172">
        <f>SUM(L34-M34)</f>
        <v>59</v>
      </c>
      <c r="O34" s="177">
        <f>IF(G26&gt;J26,2,0)+IF(G26=J26,1,0)+IF(G28&gt;J28,2,0)+IF(G28=J28,1,0)+IF(J29&gt;G29,2,0)+IF(J29=G29,1,0)</f>
        <v>6</v>
      </c>
    </row>
    <row r="35" spans="2:15" s="164" customFormat="1" ht="15">
      <c r="B35" s="616" t="str">
        <f>B28</f>
        <v>SAN ANDRES</v>
      </c>
      <c r="C35" s="617"/>
      <c r="D35" s="175">
        <f>J27</f>
        <v>0</v>
      </c>
      <c r="E35" s="172">
        <f>G27</f>
        <v>35</v>
      </c>
      <c r="F35" s="172">
        <f>J26</f>
        <v>19</v>
      </c>
      <c r="G35" s="172">
        <f>G26</f>
        <v>33</v>
      </c>
      <c r="H35" s="176"/>
      <c r="I35" s="176"/>
      <c r="J35" s="172">
        <f>G30</f>
        <v>12</v>
      </c>
      <c r="K35" s="172">
        <f>J30</f>
        <v>7</v>
      </c>
      <c r="L35" s="172">
        <f>SUM(D35,F35,J35)</f>
        <v>31</v>
      </c>
      <c r="M35" s="172">
        <f>SUM(E35,G35,K35)</f>
        <v>75</v>
      </c>
      <c r="N35" s="172">
        <f>SUM(L35-M35)</f>
        <v>-44</v>
      </c>
      <c r="O35" s="178">
        <f>IF(J26&gt;G26,2,0)+IF(J26=G26,1,0)+IF(J27&gt;G27,2,0)+IF(J27=G27,1,0)+IF(G30&gt;J30,2,0)+IF(G30=J30,1,0)</f>
        <v>2</v>
      </c>
    </row>
    <row r="36" spans="2:15" s="164" customFormat="1" ht="15.75" thickBot="1">
      <c r="B36" s="618" t="str">
        <f>B29</f>
        <v>LICEO MILITAR</v>
      </c>
      <c r="C36" s="619"/>
      <c r="D36" s="179">
        <f>J25</f>
        <v>7</v>
      </c>
      <c r="E36" s="180">
        <f>G25</f>
        <v>26</v>
      </c>
      <c r="F36" s="180">
        <f>J28</f>
        <v>5</v>
      </c>
      <c r="G36" s="180">
        <f>G28</f>
        <v>26</v>
      </c>
      <c r="H36" s="180">
        <f>J30</f>
        <v>7</v>
      </c>
      <c r="I36" s="180">
        <f>G30</f>
        <v>12</v>
      </c>
      <c r="J36" s="181"/>
      <c r="K36" s="181"/>
      <c r="L36" s="180">
        <f>SUM(D36,F36,H36)</f>
        <v>19</v>
      </c>
      <c r="M36" s="180">
        <f>SUM(E36,G36,I36)</f>
        <v>64</v>
      </c>
      <c r="N36" s="180">
        <f>SUM(L36-M36)</f>
        <v>-45</v>
      </c>
      <c r="O36" s="182">
        <f>IF(J25&gt;G25,2,0)+IF(J25=G25,1,0)+IF(J28&gt;G28,2,0)+IF(J28=G28,1,0)+IF(J30&gt;G30,2,0)+IF(J30=G30,1,0)</f>
        <v>0</v>
      </c>
    </row>
    <row r="37" spans="2:15" s="164" customFormat="1" ht="14.25"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</row>
    <row r="38" spans="1:15" s="164" customFormat="1" ht="14.25">
      <c r="A38" s="183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</row>
    <row r="39" ht="13.5" thickBot="1"/>
    <row r="40" spans="2:10" s="164" customFormat="1" ht="15.75" thickBot="1">
      <c r="B40" s="634" t="s">
        <v>57</v>
      </c>
      <c r="C40" s="635"/>
      <c r="E40" s="612" t="s">
        <v>242</v>
      </c>
      <c r="F40" s="613"/>
      <c r="G40" s="165" t="s">
        <v>255</v>
      </c>
      <c r="H40" s="612" t="s">
        <v>242</v>
      </c>
      <c r="I40" s="613"/>
      <c r="J40" s="165" t="s">
        <v>255</v>
      </c>
    </row>
    <row r="41" spans="2:10" s="164" customFormat="1" ht="16.5" thickBot="1">
      <c r="B41" s="628" t="s">
        <v>262</v>
      </c>
      <c r="C41" s="629"/>
      <c r="E41" s="630" t="str">
        <f>B42</f>
        <v>SAN LUIS</v>
      </c>
      <c r="F41" s="631"/>
      <c r="G41" s="216">
        <v>40</v>
      </c>
      <c r="H41" s="630" t="str">
        <f>B45</f>
        <v>CIUDAD DE BUENOS AIRES</v>
      </c>
      <c r="I41" s="631"/>
      <c r="J41" s="216">
        <v>0</v>
      </c>
    </row>
    <row r="42" spans="2:10" s="164" customFormat="1" ht="15.75">
      <c r="B42" s="632" t="str">
        <f>Zonas!H3</f>
        <v>SAN LUIS</v>
      </c>
      <c r="C42" s="633"/>
      <c r="D42" s="166"/>
      <c r="E42" s="622" t="str">
        <f>B43</f>
        <v>OLIVOS</v>
      </c>
      <c r="F42" s="623"/>
      <c r="G42" s="218">
        <v>14</v>
      </c>
      <c r="H42" s="622" t="str">
        <f>B44</f>
        <v>LOS MATREROS</v>
      </c>
      <c r="I42" s="623"/>
      <c r="J42" s="217">
        <v>17</v>
      </c>
    </row>
    <row r="43" spans="2:10" s="164" customFormat="1" ht="15.75">
      <c r="B43" s="626" t="str">
        <f>Zonas!H4</f>
        <v>OLIVOS</v>
      </c>
      <c r="C43" s="627"/>
      <c r="D43" s="166"/>
      <c r="E43" s="622" t="str">
        <f>B42</f>
        <v>SAN LUIS</v>
      </c>
      <c r="F43" s="623"/>
      <c r="G43" s="217">
        <v>26</v>
      </c>
      <c r="H43" s="622" t="str">
        <f>B44</f>
        <v>LOS MATREROS</v>
      </c>
      <c r="I43" s="623"/>
      <c r="J43" s="218">
        <v>14</v>
      </c>
    </row>
    <row r="44" spans="2:10" s="164" customFormat="1" ht="15.75">
      <c r="B44" s="626" t="str">
        <f>Zonas!H5</f>
        <v>LOS MATREROS</v>
      </c>
      <c r="C44" s="627"/>
      <c r="D44" s="166"/>
      <c r="E44" s="622" t="str">
        <f>B43</f>
        <v>OLIVOS</v>
      </c>
      <c r="F44" s="623"/>
      <c r="G44" s="217">
        <v>36</v>
      </c>
      <c r="H44" s="622" t="str">
        <f>B45</f>
        <v>CIUDAD DE BUENOS AIRES</v>
      </c>
      <c r="I44" s="623"/>
      <c r="J44" s="218">
        <v>10</v>
      </c>
    </row>
    <row r="45" spans="2:10" s="164" customFormat="1" ht="16.5" thickBot="1">
      <c r="B45" s="620" t="str">
        <f>Zonas!H6</f>
        <v>CIUDAD DE BUENOS AIRES</v>
      </c>
      <c r="C45" s="621"/>
      <c r="D45" s="166"/>
      <c r="E45" s="622" t="str">
        <f>B42</f>
        <v>SAN LUIS</v>
      </c>
      <c r="F45" s="623"/>
      <c r="G45" s="217">
        <v>19</v>
      </c>
      <c r="H45" s="622" t="str">
        <f>B43</f>
        <v>OLIVOS</v>
      </c>
      <c r="I45" s="623"/>
      <c r="J45" s="218">
        <v>19</v>
      </c>
    </row>
    <row r="46" spans="2:10" s="164" customFormat="1" ht="16.5" thickBot="1">
      <c r="B46" s="167"/>
      <c r="C46" s="167"/>
      <c r="D46" s="166"/>
      <c r="E46" s="624" t="str">
        <f>B44</f>
        <v>LOS MATREROS</v>
      </c>
      <c r="F46" s="625"/>
      <c r="G46" s="220">
        <v>26</v>
      </c>
      <c r="H46" s="624" t="str">
        <f>B45</f>
        <v>CIUDAD DE BUENOS AIRES</v>
      </c>
      <c r="I46" s="625"/>
      <c r="J46" s="219">
        <v>14</v>
      </c>
    </row>
    <row r="47" s="164" customFormat="1" ht="15" thickBot="1"/>
    <row r="48" spans="2:15" s="164" customFormat="1" ht="15.75" thickBot="1">
      <c r="B48" s="146"/>
      <c r="C48" s="146"/>
      <c r="D48" s="601" t="str">
        <f>B49</f>
        <v>SAN LUIS</v>
      </c>
      <c r="E48" s="582"/>
      <c r="F48" s="582" t="str">
        <f>B50</f>
        <v>OLIVOS</v>
      </c>
      <c r="G48" s="582"/>
      <c r="H48" s="582" t="str">
        <f>B51</f>
        <v>LOS MATREROS</v>
      </c>
      <c r="I48" s="582"/>
      <c r="J48" s="582" t="str">
        <f>B45</f>
        <v>CIUDAD DE BUENOS AIRES</v>
      </c>
      <c r="K48" s="582"/>
      <c r="L48" s="168" t="s">
        <v>257</v>
      </c>
      <c r="M48" s="168" t="s">
        <v>258</v>
      </c>
      <c r="N48" s="168" t="s">
        <v>259</v>
      </c>
      <c r="O48" s="169" t="s">
        <v>260</v>
      </c>
    </row>
    <row r="49" spans="2:15" s="164" customFormat="1" ht="15">
      <c r="B49" s="614" t="str">
        <f>B42</f>
        <v>SAN LUIS</v>
      </c>
      <c r="C49" s="615"/>
      <c r="D49" s="170"/>
      <c r="E49" s="171"/>
      <c r="F49" s="172">
        <f>G45</f>
        <v>19</v>
      </c>
      <c r="G49" s="172">
        <f>J45</f>
        <v>19</v>
      </c>
      <c r="H49" s="173">
        <f>G43</f>
        <v>26</v>
      </c>
      <c r="I49" s="173">
        <f>J43</f>
        <v>14</v>
      </c>
      <c r="J49" s="173">
        <f>G41</f>
        <v>40</v>
      </c>
      <c r="K49" s="173">
        <f>J41</f>
        <v>0</v>
      </c>
      <c r="L49" s="173">
        <f>SUM(F49,H49,J49)</f>
        <v>85</v>
      </c>
      <c r="M49" s="173">
        <f>SUM(G49,I49,K49)</f>
        <v>33</v>
      </c>
      <c r="N49" s="173">
        <f>SUM(L49-M49)</f>
        <v>52</v>
      </c>
      <c r="O49" s="174">
        <f>IF(G41&gt;J41,2,0)+IF(G41=J41,1,0)+IF(G43&gt;J43,2,0)+IF(G43=J43,1,0)+IF(G45&gt;J45,2,0)+IF(G45=J45,1,0)</f>
        <v>5</v>
      </c>
    </row>
    <row r="50" spans="2:15" s="164" customFormat="1" ht="15">
      <c r="B50" s="616" t="str">
        <f>B43</f>
        <v>OLIVOS</v>
      </c>
      <c r="C50" s="617"/>
      <c r="D50" s="175">
        <f>J45</f>
        <v>19</v>
      </c>
      <c r="E50" s="172">
        <f>G45</f>
        <v>19</v>
      </c>
      <c r="F50" s="176"/>
      <c r="G50" s="176"/>
      <c r="H50" s="172">
        <f>G42</f>
        <v>14</v>
      </c>
      <c r="I50" s="172">
        <f>J42</f>
        <v>17</v>
      </c>
      <c r="J50" s="172">
        <f>G44</f>
        <v>36</v>
      </c>
      <c r="K50" s="172">
        <f>J44</f>
        <v>10</v>
      </c>
      <c r="L50" s="172">
        <f>SUM(D50,H50,J50)</f>
        <v>69</v>
      </c>
      <c r="M50" s="172">
        <f>SUM(E50,I50,K50)</f>
        <v>46</v>
      </c>
      <c r="N50" s="172">
        <f>SUM(L50-M50)</f>
        <v>23</v>
      </c>
      <c r="O50" s="177">
        <f>IF(G42&gt;J42,2,0)+IF(G42=J42,1,0)+IF(G44&gt;J44,2,0)+IF(G44=J44,1,0)+IF(J45&gt;G45,2,0)+IF(J45=G45,1,0)</f>
        <v>3</v>
      </c>
    </row>
    <row r="51" spans="2:15" s="164" customFormat="1" ht="15">
      <c r="B51" s="616" t="str">
        <f>B44</f>
        <v>LOS MATREROS</v>
      </c>
      <c r="C51" s="617"/>
      <c r="D51" s="175">
        <f>J43</f>
        <v>14</v>
      </c>
      <c r="E51" s="172">
        <f>G43</f>
        <v>26</v>
      </c>
      <c r="F51" s="172">
        <f>J42</f>
        <v>17</v>
      </c>
      <c r="G51" s="172">
        <f>G42</f>
        <v>14</v>
      </c>
      <c r="H51" s="176"/>
      <c r="I51" s="176"/>
      <c r="J51" s="172">
        <f>G46</f>
        <v>26</v>
      </c>
      <c r="K51" s="172">
        <f>J46</f>
        <v>14</v>
      </c>
      <c r="L51" s="172">
        <f>SUM(D51,F51,J51)</f>
        <v>57</v>
      </c>
      <c r="M51" s="172">
        <f>SUM(E51,G51,K51)</f>
        <v>54</v>
      </c>
      <c r="N51" s="172">
        <f>SUM(L51-M51)</f>
        <v>3</v>
      </c>
      <c r="O51" s="178">
        <f>IF(J42&gt;G42,2,0)+IF(J42=G42,1,0)+IF(J43&gt;G43,2,0)+IF(J43=G43,1,0)+IF(G46&gt;J46,2,0)+IF(G46=J46,1,0)</f>
        <v>4</v>
      </c>
    </row>
    <row r="52" spans="2:15" s="164" customFormat="1" ht="15.75" thickBot="1">
      <c r="B52" s="618" t="str">
        <f>B45</f>
        <v>CIUDAD DE BUENOS AIRES</v>
      </c>
      <c r="C52" s="619"/>
      <c r="D52" s="179">
        <f>J41</f>
        <v>0</v>
      </c>
      <c r="E52" s="180">
        <f>G41</f>
        <v>40</v>
      </c>
      <c r="F52" s="180">
        <f>J44</f>
        <v>10</v>
      </c>
      <c r="G52" s="180">
        <f>G44</f>
        <v>36</v>
      </c>
      <c r="H52" s="180">
        <f>J46</f>
        <v>14</v>
      </c>
      <c r="I52" s="180">
        <f>G46</f>
        <v>26</v>
      </c>
      <c r="J52" s="181"/>
      <c r="K52" s="181"/>
      <c r="L52" s="180">
        <f>SUM(D52,F52,H52)</f>
        <v>24</v>
      </c>
      <c r="M52" s="180">
        <f>SUM(E52,G52,I52)</f>
        <v>102</v>
      </c>
      <c r="N52" s="180">
        <f>SUM(L52-M52)</f>
        <v>-78</v>
      </c>
      <c r="O52" s="182">
        <f>IF(J41&gt;G41,2,0)+IF(J41=G41,1,0)+IF(J44&gt;G44,2,0)+IF(J44=G44,1,0)+IF(J46&gt;G46,2,0)+IF(J46=G46,1,0)</f>
        <v>0</v>
      </c>
    </row>
    <row r="53" spans="2:15" s="164" customFormat="1" ht="14.25"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</row>
    <row r="54" spans="1:15" s="164" customFormat="1" ht="14.25">
      <c r="A54" s="183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</row>
    <row r="55" ht="13.5" thickBot="1"/>
    <row r="56" spans="2:10" s="164" customFormat="1" ht="15.75" thickBot="1">
      <c r="B56" s="634" t="s">
        <v>57</v>
      </c>
      <c r="C56" s="635"/>
      <c r="E56" s="612" t="s">
        <v>242</v>
      </c>
      <c r="F56" s="613"/>
      <c r="G56" s="165" t="s">
        <v>255</v>
      </c>
      <c r="H56" s="612" t="s">
        <v>242</v>
      </c>
      <c r="I56" s="613"/>
      <c r="J56" s="165" t="s">
        <v>255</v>
      </c>
    </row>
    <row r="57" spans="2:10" s="164" customFormat="1" ht="16.5" thickBot="1">
      <c r="B57" s="628" t="s">
        <v>270</v>
      </c>
      <c r="C57" s="629"/>
      <c r="E57" s="630" t="str">
        <f>B58</f>
        <v>LOS TILOS</v>
      </c>
      <c r="F57" s="631"/>
      <c r="G57" s="216">
        <v>24</v>
      </c>
      <c r="H57" s="630" t="str">
        <f>B61</f>
        <v>SAN PATRICIO</v>
      </c>
      <c r="I57" s="631"/>
      <c r="J57" s="216">
        <v>19</v>
      </c>
    </row>
    <row r="58" spans="2:10" s="164" customFormat="1" ht="15.75">
      <c r="B58" s="632" t="str">
        <f>Zonas!I3</f>
        <v>LOS TILOS</v>
      </c>
      <c r="C58" s="633"/>
      <c r="D58" s="166"/>
      <c r="E58" s="622" t="str">
        <f>B59</f>
        <v>HINDU</v>
      </c>
      <c r="F58" s="623"/>
      <c r="G58" s="218">
        <v>48</v>
      </c>
      <c r="H58" s="622" t="str">
        <f>B60</f>
        <v>DAOM</v>
      </c>
      <c r="I58" s="623"/>
      <c r="J58" s="217">
        <v>0</v>
      </c>
    </row>
    <row r="59" spans="2:10" s="164" customFormat="1" ht="15.75">
      <c r="B59" s="626" t="str">
        <f>Zonas!I4</f>
        <v>HINDU</v>
      </c>
      <c r="C59" s="627"/>
      <c r="D59" s="166"/>
      <c r="E59" s="622" t="str">
        <f>B58</f>
        <v>LOS TILOS</v>
      </c>
      <c r="F59" s="623"/>
      <c r="G59" s="217">
        <v>50</v>
      </c>
      <c r="H59" s="622" t="str">
        <f>B60</f>
        <v>DAOM</v>
      </c>
      <c r="I59" s="623"/>
      <c r="J59" s="218">
        <v>0</v>
      </c>
    </row>
    <row r="60" spans="2:10" s="164" customFormat="1" ht="15.75">
      <c r="B60" s="626" t="str">
        <f>Zonas!I5</f>
        <v>DAOM</v>
      </c>
      <c r="C60" s="627"/>
      <c r="D60" s="166"/>
      <c r="E60" s="622" t="str">
        <f>B59</f>
        <v>HINDU</v>
      </c>
      <c r="F60" s="623"/>
      <c r="G60" s="217">
        <v>32</v>
      </c>
      <c r="H60" s="622" t="str">
        <f>B61</f>
        <v>SAN PATRICIO</v>
      </c>
      <c r="I60" s="623"/>
      <c r="J60" s="218">
        <v>0</v>
      </c>
    </row>
    <row r="61" spans="2:10" s="164" customFormat="1" ht="16.5" thickBot="1">
      <c r="B61" s="620" t="str">
        <f>Zonas!I6</f>
        <v>SAN PATRICIO</v>
      </c>
      <c r="C61" s="621"/>
      <c r="D61" s="166"/>
      <c r="E61" s="622" t="str">
        <f>B58</f>
        <v>LOS TILOS</v>
      </c>
      <c r="F61" s="623"/>
      <c r="G61" s="217">
        <v>5</v>
      </c>
      <c r="H61" s="622" t="str">
        <f>B59</f>
        <v>HINDU</v>
      </c>
      <c r="I61" s="623"/>
      <c r="J61" s="218">
        <v>17</v>
      </c>
    </row>
    <row r="62" spans="2:10" s="164" customFormat="1" ht="16.5" thickBot="1">
      <c r="B62" s="167"/>
      <c r="C62" s="167"/>
      <c r="D62" s="166"/>
      <c r="E62" s="624" t="str">
        <f>B60</f>
        <v>DAOM</v>
      </c>
      <c r="F62" s="625"/>
      <c r="G62" s="220">
        <v>12</v>
      </c>
      <c r="H62" s="624" t="str">
        <f>B61</f>
        <v>SAN PATRICIO</v>
      </c>
      <c r="I62" s="625"/>
      <c r="J62" s="219">
        <v>31</v>
      </c>
    </row>
    <row r="63" s="164" customFormat="1" ht="15" thickBot="1"/>
    <row r="64" spans="2:15" s="164" customFormat="1" ht="15.75" thickBot="1">
      <c r="B64" s="146"/>
      <c r="C64" s="146"/>
      <c r="D64" s="601" t="str">
        <f>B65</f>
        <v>LOS TILOS</v>
      </c>
      <c r="E64" s="582"/>
      <c r="F64" s="582" t="str">
        <f>B66</f>
        <v>HINDU</v>
      </c>
      <c r="G64" s="582"/>
      <c r="H64" s="582" t="str">
        <f>B67</f>
        <v>DAOM</v>
      </c>
      <c r="I64" s="582"/>
      <c r="J64" s="582" t="str">
        <f>B61</f>
        <v>SAN PATRICIO</v>
      </c>
      <c r="K64" s="582"/>
      <c r="L64" s="168" t="s">
        <v>257</v>
      </c>
      <c r="M64" s="168" t="s">
        <v>258</v>
      </c>
      <c r="N64" s="168" t="s">
        <v>259</v>
      </c>
      <c r="O64" s="169" t="s">
        <v>260</v>
      </c>
    </row>
    <row r="65" spans="2:15" s="164" customFormat="1" ht="15">
      <c r="B65" s="614" t="str">
        <f>B58</f>
        <v>LOS TILOS</v>
      </c>
      <c r="C65" s="615"/>
      <c r="D65" s="170"/>
      <c r="E65" s="171"/>
      <c r="F65" s="172">
        <f>G61</f>
        <v>5</v>
      </c>
      <c r="G65" s="172">
        <f>J61</f>
        <v>17</v>
      </c>
      <c r="H65" s="173">
        <f>G59</f>
        <v>50</v>
      </c>
      <c r="I65" s="173">
        <f>J59</f>
        <v>0</v>
      </c>
      <c r="J65" s="173">
        <f>G57</f>
        <v>24</v>
      </c>
      <c r="K65" s="173">
        <f>J57</f>
        <v>19</v>
      </c>
      <c r="L65" s="173">
        <f>SUM(F65,H65,J65)</f>
        <v>79</v>
      </c>
      <c r="M65" s="173">
        <f>SUM(G65,I65,K65)</f>
        <v>36</v>
      </c>
      <c r="N65" s="173">
        <f>SUM(L65-M65)</f>
        <v>43</v>
      </c>
      <c r="O65" s="174">
        <f>IF(G57&gt;J57,2,0)+IF(G57=J57,1,0)+IF(G59&gt;J59,2,0)+IF(G59=J59,1,0)+IF(G61&gt;J61,2,0)+IF(G61=J61,1,0)</f>
        <v>4</v>
      </c>
    </row>
    <row r="66" spans="2:15" s="164" customFormat="1" ht="15">
      <c r="B66" s="616" t="str">
        <f>B59</f>
        <v>HINDU</v>
      </c>
      <c r="C66" s="617"/>
      <c r="D66" s="175">
        <f>J61</f>
        <v>17</v>
      </c>
      <c r="E66" s="172">
        <f>G61</f>
        <v>5</v>
      </c>
      <c r="F66" s="176"/>
      <c r="G66" s="176"/>
      <c r="H66" s="172">
        <f>G58</f>
        <v>48</v>
      </c>
      <c r="I66" s="172">
        <f>J58</f>
        <v>0</v>
      </c>
      <c r="J66" s="172">
        <f>G60</f>
        <v>32</v>
      </c>
      <c r="K66" s="172">
        <f>J60</f>
        <v>0</v>
      </c>
      <c r="L66" s="172">
        <f>SUM(D66,H66,J66)</f>
        <v>97</v>
      </c>
      <c r="M66" s="172">
        <f>SUM(E66,I66,K66)</f>
        <v>5</v>
      </c>
      <c r="N66" s="172">
        <f>SUM(L66-M66)</f>
        <v>92</v>
      </c>
      <c r="O66" s="177">
        <f>IF(G58&gt;J58,2,0)+IF(G58=J58,1,0)+IF(G60&gt;J60,2,0)+IF(G60=J60,1,0)+IF(J61&gt;G61,2,0)+IF(J61=G61,1,0)</f>
        <v>6</v>
      </c>
    </row>
    <row r="67" spans="2:15" s="164" customFormat="1" ht="15">
      <c r="B67" s="616" t="str">
        <f>B60</f>
        <v>DAOM</v>
      </c>
      <c r="C67" s="617"/>
      <c r="D67" s="175">
        <f>J59</f>
        <v>0</v>
      </c>
      <c r="E67" s="172">
        <f>G59</f>
        <v>50</v>
      </c>
      <c r="F67" s="172">
        <f>J58</f>
        <v>0</v>
      </c>
      <c r="G67" s="172">
        <f>G58</f>
        <v>48</v>
      </c>
      <c r="H67" s="176"/>
      <c r="I67" s="176"/>
      <c r="J67" s="172">
        <f>G62</f>
        <v>12</v>
      </c>
      <c r="K67" s="172">
        <f>J62</f>
        <v>31</v>
      </c>
      <c r="L67" s="172">
        <f>SUM(D67,F67,J67)</f>
        <v>12</v>
      </c>
      <c r="M67" s="172">
        <f>SUM(E67,G67,K67)</f>
        <v>129</v>
      </c>
      <c r="N67" s="172">
        <f>SUM(L67-M67)</f>
        <v>-117</v>
      </c>
      <c r="O67" s="178">
        <f>IF(J58&gt;G58,2,0)+IF(J58=G58,1,0)+IF(J59&gt;G59,2,0)+IF(J59=G59,1,0)+IF(G62&gt;J62,2,0)+IF(G62=J62,1,0)</f>
        <v>0</v>
      </c>
    </row>
    <row r="68" spans="2:15" s="164" customFormat="1" ht="15.75" thickBot="1">
      <c r="B68" s="618" t="str">
        <f>B61</f>
        <v>SAN PATRICIO</v>
      </c>
      <c r="C68" s="619"/>
      <c r="D68" s="179">
        <f>J57</f>
        <v>19</v>
      </c>
      <c r="E68" s="180">
        <f>G57</f>
        <v>24</v>
      </c>
      <c r="F68" s="180">
        <f>J60</f>
        <v>0</v>
      </c>
      <c r="G68" s="180">
        <f>G60</f>
        <v>32</v>
      </c>
      <c r="H68" s="180">
        <f>J62</f>
        <v>31</v>
      </c>
      <c r="I68" s="180">
        <f>G62</f>
        <v>12</v>
      </c>
      <c r="J68" s="181"/>
      <c r="K68" s="181"/>
      <c r="L68" s="180">
        <f>SUM(D68,F68,H68)</f>
        <v>50</v>
      </c>
      <c r="M68" s="180">
        <f>SUM(E68,G68,I68)</f>
        <v>68</v>
      </c>
      <c r="N68" s="180">
        <f>SUM(L68-M68)</f>
        <v>-18</v>
      </c>
      <c r="O68" s="182">
        <f>IF(J57&gt;G57,2,0)+IF(J57=G57,1,0)+IF(J60&gt;G60,2,0)+IF(J60=G60,1,0)+IF(J62&gt;G62,2,0)+IF(J62=G62,1,0)</f>
        <v>2</v>
      </c>
    </row>
    <row r="69" spans="2:15" s="164" customFormat="1" ht="14.25"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</row>
    <row r="70" spans="1:15" s="164" customFormat="1" ht="14.25">
      <c r="A70" s="183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</row>
    <row r="71" ht="13.5" thickBot="1"/>
    <row r="72" spans="1:16" ht="15.75" thickBot="1">
      <c r="A72" s="164"/>
      <c r="B72" s="610" t="s">
        <v>58</v>
      </c>
      <c r="C72" s="611"/>
      <c r="D72" s="164"/>
      <c r="E72" s="612" t="s">
        <v>242</v>
      </c>
      <c r="F72" s="613"/>
      <c r="G72" s="165" t="s">
        <v>255</v>
      </c>
      <c r="H72" s="612" t="s">
        <v>242</v>
      </c>
      <c r="I72" s="613"/>
      <c r="J72" s="165" t="s">
        <v>255</v>
      </c>
      <c r="K72" s="164"/>
      <c r="L72" s="164"/>
      <c r="M72" s="164"/>
      <c r="N72" s="164"/>
      <c r="O72" s="164"/>
      <c r="P72" s="164"/>
    </row>
    <row r="73" spans="1:16" ht="15.75" thickBot="1">
      <c r="A73" s="164"/>
      <c r="B73" s="604" t="s">
        <v>265</v>
      </c>
      <c r="C73" s="605"/>
      <c r="D73" s="164"/>
      <c r="E73" s="606" t="str">
        <f>B74</f>
        <v>ARGENTINO</v>
      </c>
      <c r="F73" s="607"/>
      <c r="G73" s="185">
        <v>26</v>
      </c>
      <c r="H73" s="606" t="str">
        <f>B77</f>
        <v>SOCIEDAD HEBRAICA</v>
      </c>
      <c r="I73" s="607"/>
      <c r="J73" s="185">
        <v>7</v>
      </c>
      <c r="K73" s="164"/>
      <c r="L73" s="164"/>
      <c r="M73" s="164"/>
      <c r="N73" s="164"/>
      <c r="O73" s="164"/>
      <c r="P73" s="164"/>
    </row>
    <row r="74" spans="1:16" ht="15">
      <c r="A74" s="164"/>
      <c r="B74" s="608" t="str">
        <f>Zonas!D10</f>
        <v>ARGENTINO</v>
      </c>
      <c r="C74" s="609"/>
      <c r="D74" s="166"/>
      <c r="E74" s="597" t="str">
        <f>B75</f>
        <v>OBRAS SANITARIAS</v>
      </c>
      <c r="F74" s="598"/>
      <c r="G74" s="186">
        <v>22</v>
      </c>
      <c r="H74" s="597" t="str">
        <f>B76</f>
        <v>VIRREYES</v>
      </c>
      <c r="I74" s="598"/>
      <c r="J74" s="187">
        <v>24</v>
      </c>
      <c r="K74" s="164"/>
      <c r="L74" s="164"/>
      <c r="M74" s="164"/>
      <c r="N74" s="164"/>
      <c r="O74" s="164"/>
      <c r="P74" s="164"/>
    </row>
    <row r="75" spans="1:16" ht="15">
      <c r="A75" s="164"/>
      <c r="B75" s="602" t="str">
        <f>Zonas!D11</f>
        <v>OBRAS SANITARIAS</v>
      </c>
      <c r="C75" s="603"/>
      <c r="D75" s="166"/>
      <c r="E75" s="597" t="str">
        <f>B74</f>
        <v>ARGENTINO</v>
      </c>
      <c r="F75" s="598"/>
      <c r="G75" s="187">
        <v>5</v>
      </c>
      <c r="H75" s="597" t="str">
        <f>B76</f>
        <v>VIRREYES</v>
      </c>
      <c r="I75" s="598"/>
      <c r="J75" s="186">
        <v>24</v>
      </c>
      <c r="K75" s="164"/>
      <c r="L75" s="164"/>
      <c r="M75" s="164"/>
      <c r="N75" s="164"/>
      <c r="O75" s="164"/>
      <c r="P75" s="164"/>
    </row>
    <row r="76" spans="1:16" ht="15">
      <c r="A76" s="164"/>
      <c r="B76" s="602" t="str">
        <f>Zonas!D12</f>
        <v>VIRREYES</v>
      </c>
      <c r="C76" s="603"/>
      <c r="D76" s="166"/>
      <c r="E76" s="597" t="str">
        <f>B75</f>
        <v>OBRAS SANITARIAS</v>
      </c>
      <c r="F76" s="598"/>
      <c r="G76" s="187">
        <v>24</v>
      </c>
      <c r="H76" s="597" t="str">
        <f>B77</f>
        <v>SOCIEDAD HEBRAICA</v>
      </c>
      <c r="I76" s="598"/>
      <c r="J76" s="186">
        <v>7</v>
      </c>
      <c r="K76" s="164"/>
      <c r="L76" s="164"/>
      <c r="M76" s="164"/>
      <c r="N76" s="164"/>
      <c r="O76" s="164"/>
      <c r="P76" s="164"/>
    </row>
    <row r="77" spans="1:16" ht="15.75" thickBot="1">
      <c r="A77" s="164"/>
      <c r="B77" s="595" t="str">
        <f>Zonas!D13</f>
        <v>SOCIEDAD HEBRAICA</v>
      </c>
      <c r="C77" s="596"/>
      <c r="D77" s="166"/>
      <c r="E77" s="597" t="str">
        <f>B74</f>
        <v>ARGENTINO</v>
      </c>
      <c r="F77" s="598"/>
      <c r="G77" s="187">
        <v>19</v>
      </c>
      <c r="H77" s="597" t="str">
        <f>B75</f>
        <v>OBRAS SANITARIAS</v>
      </c>
      <c r="I77" s="598"/>
      <c r="J77" s="186">
        <v>21</v>
      </c>
      <c r="K77" s="164"/>
      <c r="L77" s="164"/>
      <c r="M77" s="164"/>
      <c r="N77" s="164"/>
      <c r="O77" s="164"/>
      <c r="P77" s="164"/>
    </row>
    <row r="78" spans="1:16" ht="15.75" thickBot="1">
      <c r="A78" s="164"/>
      <c r="B78" s="167"/>
      <c r="C78" s="167"/>
      <c r="D78" s="166"/>
      <c r="E78" s="599" t="str">
        <f>B76</f>
        <v>VIRREYES</v>
      </c>
      <c r="F78" s="600"/>
      <c r="G78" s="188">
        <v>22</v>
      </c>
      <c r="H78" s="599" t="str">
        <f>B77</f>
        <v>SOCIEDAD HEBRAICA</v>
      </c>
      <c r="I78" s="600"/>
      <c r="J78" s="189">
        <v>14</v>
      </c>
      <c r="K78" s="164"/>
      <c r="L78" s="164"/>
      <c r="M78" s="164"/>
      <c r="N78" s="164"/>
      <c r="O78" s="164"/>
      <c r="P78" s="164"/>
    </row>
    <row r="79" spans="1:15" ht="15" thickBot="1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</row>
    <row r="80" spans="1:15" ht="15.75" thickBot="1">
      <c r="A80" s="164"/>
      <c r="D80" s="601" t="str">
        <f>B81</f>
        <v>ARGENTINO</v>
      </c>
      <c r="E80" s="582"/>
      <c r="F80" s="582" t="str">
        <f>B82</f>
        <v>OBRAS SANITARIAS</v>
      </c>
      <c r="G80" s="582"/>
      <c r="H80" s="582" t="str">
        <f>B83</f>
        <v>VIRREYES</v>
      </c>
      <c r="I80" s="582"/>
      <c r="J80" s="582" t="str">
        <f>B77</f>
        <v>SOCIEDAD HEBRAICA</v>
      </c>
      <c r="K80" s="582"/>
      <c r="L80" s="168" t="s">
        <v>257</v>
      </c>
      <c r="M80" s="168" t="s">
        <v>258</v>
      </c>
      <c r="N80" s="168" t="s">
        <v>259</v>
      </c>
      <c r="O80" s="169" t="s">
        <v>260</v>
      </c>
    </row>
    <row r="81" spans="1:15" ht="15">
      <c r="A81" s="164"/>
      <c r="B81" s="583" t="str">
        <f>B74</f>
        <v>ARGENTINO</v>
      </c>
      <c r="C81" s="584"/>
      <c r="D81" s="170"/>
      <c r="E81" s="171"/>
      <c r="F81" s="172">
        <f>G77</f>
        <v>19</v>
      </c>
      <c r="G81" s="172">
        <f>J77</f>
        <v>21</v>
      </c>
      <c r="H81" s="173">
        <f>G75</f>
        <v>5</v>
      </c>
      <c r="I81" s="173">
        <f>J75</f>
        <v>24</v>
      </c>
      <c r="J81" s="173">
        <f>G73</f>
        <v>26</v>
      </c>
      <c r="K81" s="173">
        <f>J73</f>
        <v>7</v>
      </c>
      <c r="L81" s="173">
        <f>SUM(F81,H81,J81)</f>
        <v>50</v>
      </c>
      <c r="M81" s="173">
        <f>SUM(G81,I81,K81)</f>
        <v>52</v>
      </c>
      <c r="N81" s="173">
        <f>SUM(L81-M81)</f>
        <v>-2</v>
      </c>
      <c r="O81" s="174">
        <f>IF(G73&gt;J73,2,0)+IF(G73=J73,1,0)+IF(G75&gt;J75,2,0)+IF(G75=J75,1,0)+IF(G77&gt;J77,2,0)+IF(G77=J77,1,0)</f>
        <v>2</v>
      </c>
    </row>
    <row r="82" spans="1:15" ht="15">
      <c r="A82" s="164"/>
      <c r="B82" s="585" t="str">
        <f>B75</f>
        <v>OBRAS SANITARIAS</v>
      </c>
      <c r="C82" s="586"/>
      <c r="D82" s="175">
        <f>J77</f>
        <v>21</v>
      </c>
      <c r="E82" s="172">
        <f>G77</f>
        <v>19</v>
      </c>
      <c r="F82" s="176"/>
      <c r="G82" s="176"/>
      <c r="H82" s="172">
        <f>G74</f>
        <v>22</v>
      </c>
      <c r="I82" s="172">
        <f>J74</f>
        <v>24</v>
      </c>
      <c r="J82" s="172">
        <f>G76</f>
        <v>24</v>
      </c>
      <c r="K82" s="172">
        <f>J76</f>
        <v>7</v>
      </c>
      <c r="L82" s="172">
        <f>SUM(D82,H82,J82)</f>
        <v>67</v>
      </c>
      <c r="M82" s="172">
        <f>SUM(E82,I82,K82)</f>
        <v>50</v>
      </c>
      <c r="N82" s="172">
        <f>SUM(L82-M82)</f>
        <v>17</v>
      </c>
      <c r="O82" s="177">
        <f>IF(G74&gt;J74,2,0)+IF(G74=J74,1,0)+IF(G76&gt;J76,2,0)+IF(G76=J76,1,0)+IF(J77&gt;G77,2,0)+IF(J77=G77,1,0)</f>
        <v>4</v>
      </c>
    </row>
    <row r="83" spans="1:15" ht="15">
      <c r="A83" s="164"/>
      <c r="B83" s="585" t="str">
        <f>B76</f>
        <v>VIRREYES</v>
      </c>
      <c r="C83" s="586"/>
      <c r="D83" s="175">
        <f>J75</f>
        <v>24</v>
      </c>
      <c r="E83" s="172">
        <f>G75</f>
        <v>5</v>
      </c>
      <c r="F83" s="172">
        <f>J74</f>
        <v>24</v>
      </c>
      <c r="G83" s="172">
        <f>G74</f>
        <v>22</v>
      </c>
      <c r="H83" s="176"/>
      <c r="I83" s="176"/>
      <c r="J83" s="172">
        <f>G78</f>
        <v>22</v>
      </c>
      <c r="K83" s="172">
        <f>J78</f>
        <v>14</v>
      </c>
      <c r="L83" s="172">
        <f>SUM(D83,F83,J83)</f>
        <v>70</v>
      </c>
      <c r="M83" s="172">
        <f>SUM(E83,G83,K83)</f>
        <v>41</v>
      </c>
      <c r="N83" s="172">
        <f>SUM(L83-M83)</f>
        <v>29</v>
      </c>
      <c r="O83" s="178">
        <f>IF(J74&gt;G74,2,0)+IF(J74=G74,1,0)+IF(J75&gt;G75,2,0)+IF(J75=G75,1,0)+IF(G78&gt;J78,2,0)+IF(G78=J78,1,0)</f>
        <v>6</v>
      </c>
    </row>
    <row r="84" spans="1:15" ht="15.75" thickBot="1">
      <c r="A84" s="164"/>
      <c r="B84" s="587" t="str">
        <f>B77</f>
        <v>SOCIEDAD HEBRAICA</v>
      </c>
      <c r="C84" s="588"/>
      <c r="D84" s="179">
        <f>J73</f>
        <v>7</v>
      </c>
      <c r="E84" s="180">
        <f>G73</f>
        <v>26</v>
      </c>
      <c r="F84" s="180">
        <f>J76</f>
        <v>7</v>
      </c>
      <c r="G84" s="180">
        <f>G76</f>
        <v>24</v>
      </c>
      <c r="H84" s="180">
        <f>J78</f>
        <v>14</v>
      </c>
      <c r="I84" s="180">
        <f>G78</f>
        <v>22</v>
      </c>
      <c r="J84" s="181"/>
      <c r="K84" s="181"/>
      <c r="L84" s="180">
        <f>SUM(D84,F84,H84)</f>
        <v>28</v>
      </c>
      <c r="M84" s="180">
        <f>SUM(E84,G84,I84)</f>
        <v>72</v>
      </c>
      <c r="N84" s="180">
        <f>SUM(L84-M84)</f>
        <v>-44</v>
      </c>
      <c r="O84" s="182">
        <f>IF(J73&gt;G73,2,0)+IF(J73=G73,1,0)+IF(J76&gt;G76,2,0)+IF(J76=G76,1,0)+IF(J78&gt;G78,2,0)+IF(J78=G78,1,0)</f>
        <v>0</v>
      </c>
    </row>
    <row r="85" ht="14.25">
      <c r="A85" s="164"/>
    </row>
    <row r="86" spans="1:15" ht="14.25">
      <c r="A86" s="183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</row>
    <row r="87" ht="13.5" thickBot="1"/>
    <row r="88" spans="1:16" ht="15.75" thickBot="1">
      <c r="A88" s="164"/>
      <c r="B88" s="610" t="s">
        <v>58</v>
      </c>
      <c r="C88" s="611"/>
      <c r="D88" s="164"/>
      <c r="E88" s="612" t="s">
        <v>242</v>
      </c>
      <c r="F88" s="613"/>
      <c r="G88" s="165" t="s">
        <v>255</v>
      </c>
      <c r="H88" s="612" t="s">
        <v>242</v>
      </c>
      <c r="I88" s="613"/>
      <c r="J88" s="165" t="s">
        <v>255</v>
      </c>
      <c r="K88" s="164"/>
      <c r="L88" s="164"/>
      <c r="M88" s="164"/>
      <c r="N88" s="164"/>
      <c r="O88" s="164"/>
      <c r="P88" s="164"/>
    </row>
    <row r="89" spans="1:16" ht="15.75" thickBot="1">
      <c r="A89" s="164"/>
      <c r="B89" s="604" t="s">
        <v>266</v>
      </c>
      <c r="C89" s="605"/>
      <c r="D89" s="164"/>
      <c r="E89" s="606" t="str">
        <f>B90</f>
        <v>LANUS</v>
      </c>
      <c r="F89" s="607"/>
      <c r="G89" s="185">
        <v>24</v>
      </c>
      <c r="H89" s="606" t="str">
        <f>B93</f>
        <v>SAPA</v>
      </c>
      <c r="I89" s="607"/>
      <c r="J89" s="185">
        <v>7</v>
      </c>
      <c r="K89" s="164"/>
      <c r="L89" s="164"/>
      <c r="M89" s="164"/>
      <c r="N89" s="164"/>
      <c r="O89" s="164"/>
      <c r="P89" s="164"/>
    </row>
    <row r="90" spans="1:16" ht="15">
      <c r="A90" s="164"/>
      <c r="B90" s="608" t="str">
        <f>Zonas!E10</f>
        <v>LANUS</v>
      </c>
      <c r="C90" s="609"/>
      <c r="D90" s="166"/>
      <c r="E90" s="597" t="str">
        <f>B91</f>
        <v>ATLETICO CHASCOMUS</v>
      </c>
      <c r="F90" s="598"/>
      <c r="G90" s="186">
        <v>33</v>
      </c>
      <c r="H90" s="597" t="str">
        <f>B92</f>
        <v>BERISSO</v>
      </c>
      <c r="I90" s="598"/>
      <c r="J90" s="187">
        <v>5</v>
      </c>
      <c r="K90" s="164"/>
      <c r="L90" s="164"/>
      <c r="M90" s="164"/>
      <c r="N90" s="164"/>
      <c r="O90" s="164"/>
      <c r="P90" s="164"/>
    </row>
    <row r="91" spans="1:16" ht="15">
      <c r="A91" s="164"/>
      <c r="B91" s="602" t="str">
        <f>Zonas!E11</f>
        <v>ATLETICO CHASCOMUS</v>
      </c>
      <c r="C91" s="603"/>
      <c r="D91" s="166"/>
      <c r="E91" s="597" t="str">
        <f>B90</f>
        <v>LANUS</v>
      </c>
      <c r="F91" s="598"/>
      <c r="G91" s="187">
        <v>42</v>
      </c>
      <c r="H91" s="597" t="str">
        <f>B92</f>
        <v>BERISSO</v>
      </c>
      <c r="I91" s="598"/>
      <c r="J91" s="186">
        <v>7</v>
      </c>
      <c r="K91" s="164"/>
      <c r="L91" s="164"/>
      <c r="M91" s="164"/>
      <c r="N91" s="164"/>
      <c r="O91" s="164"/>
      <c r="P91" s="164"/>
    </row>
    <row r="92" spans="1:16" ht="15">
      <c r="A92" s="164"/>
      <c r="B92" s="602" t="str">
        <f>Zonas!E12</f>
        <v>BERISSO</v>
      </c>
      <c r="C92" s="603"/>
      <c r="D92" s="166"/>
      <c r="E92" s="597" t="str">
        <f>B91</f>
        <v>ATLETICO CHASCOMUS</v>
      </c>
      <c r="F92" s="598"/>
      <c r="G92" s="187">
        <v>27</v>
      </c>
      <c r="H92" s="597" t="str">
        <f>B93</f>
        <v>SAPA</v>
      </c>
      <c r="I92" s="598"/>
      <c r="J92" s="186">
        <v>14</v>
      </c>
      <c r="K92" s="164"/>
      <c r="L92" s="164"/>
      <c r="M92" s="164"/>
      <c r="N92" s="164"/>
      <c r="O92" s="164"/>
      <c r="P92" s="164"/>
    </row>
    <row r="93" spans="1:16" ht="15.75" thickBot="1">
      <c r="A93" s="164"/>
      <c r="B93" s="595" t="str">
        <f>Zonas!E13</f>
        <v>SAPA</v>
      </c>
      <c r="C93" s="596"/>
      <c r="D93" s="166"/>
      <c r="E93" s="597" t="str">
        <f>B90</f>
        <v>LANUS</v>
      </c>
      <c r="F93" s="598"/>
      <c r="G93" s="187">
        <v>35</v>
      </c>
      <c r="H93" s="597" t="str">
        <f>B91</f>
        <v>ATLETICO CHASCOMUS</v>
      </c>
      <c r="I93" s="598"/>
      <c r="J93" s="186">
        <v>7</v>
      </c>
      <c r="K93" s="164"/>
      <c r="L93" s="164"/>
      <c r="M93" s="164"/>
      <c r="N93" s="164"/>
      <c r="O93" s="164"/>
      <c r="P93" s="164"/>
    </row>
    <row r="94" spans="1:16" ht="15.75" thickBot="1">
      <c r="A94" s="164"/>
      <c r="B94" s="167"/>
      <c r="C94" s="167"/>
      <c r="D94" s="166"/>
      <c r="E94" s="599" t="str">
        <f>B92</f>
        <v>BERISSO</v>
      </c>
      <c r="F94" s="600"/>
      <c r="G94" s="188">
        <v>29</v>
      </c>
      <c r="H94" s="599" t="str">
        <f>B93</f>
        <v>SAPA</v>
      </c>
      <c r="I94" s="600"/>
      <c r="J94" s="189">
        <v>21</v>
      </c>
      <c r="K94" s="164"/>
      <c r="L94" s="164"/>
      <c r="M94" s="164"/>
      <c r="N94" s="164"/>
      <c r="O94" s="164"/>
      <c r="P94" s="164"/>
    </row>
    <row r="95" spans="1:15" ht="15" thickBot="1">
      <c r="A95" s="164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</row>
    <row r="96" spans="1:15" ht="15.75" thickBot="1">
      <c r="A96" s="164"/>
      <c r="D96" s="601" t="str">
        <f>B97</f>
        <v>LANUS</v>
      </c>
      <c r="E96" s="582"/>
      <c r="F96" s="582" t="str">
        <f>B98</f>
        <v>ATLETICO CHASCOMUS</v>
      </c>
      <c r="G96" s="582"/>
      <c r="H96" s="582" t="str">
        <f>B99</f>
        <v>BERISSO</v>
      </c>
      <c r="I96" s="582"/>
      <c r="J96" s="582" t="str">
        <f>B93</f>
        <v>SAPA</v>
      </c>
      <c r="K96" s="582"/>
      <c r="L96" s="168" t="s">
        <v>257</v>
      </c>
      <c r="M96" s="168" t="s">
        <v>258</v>
      </c>
      <c r="N96" s="168" t="s">
        <v>259</v>
      </c>
      <c r="O96" s="169" t="s">
        <v>260</v>
      </c>
    </row>
    <row r="97" spans="1:15" ht="15">
      <c r="A97" s="164"/>
      <c r="B97" s="583" t="str">
        <f>B90</f>
        <v>LANUS</v>
      </c>
      <c r="C97" s="584"/>
      <c r="D97" s="170"/>
      <c r="E97" s="171"/>
      <c r="F97" s="172">
        <f>G93</f>
        <v>35</v>
      </c>
      <c r="G97" s="172">
        <f>J93</f>
        <v>7</v>
      </c>
      <c r="H97" s="173">
        <f>G91</f>
        <v>42</v>
      </c>
      <c r="I97" s="173">
        <f>J91</f>
        <v>7</v>
      </c>
      <c r="J97" s="173">
        <f>G89</f>
        <v>24</v>
      </c>
      <c r="K97" s="173">
        <f>J89</f>
        <v>7</v>
      </c>
      <c r="L97" s="173">
        <f>SUM(F97,H97,J97)</f>
        <v>101</v>
      </c>
      <c r="M97" s="173">
        <f>SUM(G97,I97,K97)</f>
        <v>21</v>
      </c>
      <c r="N97" s="173">
        <f>SUM(L97-M97)</f>
        <v>80</v>
      </c>
      <c r="O97" s="174">
        <f>IF(G89&gt;J89,2,0)+IF(G89=J89,1,0)+IF(G91&gt;J91,2,0)+IF(G91=J91,1,0)+IF(G93&gt;J93,2,0)+IF(G93=J93,1,0)</f>
        <v>6</v>
      </c>
    </row>
    <row r="98" spans="1:15" ht="15">
      <c r="A98" s="164"/>
      <c r="B98" s="585" t="str">
        <f>B91</f>
        <v>ATLETICO CHASCOMUS</v>
      </c>
      <c r="C98" s="586"/>
      <c r="D98" s="175">
        <f>J93</f>
        <v>7</v>
      </c>
      <c r="E98" s="172">
        <f>G93</f>
        <v>35</v>
      </c>
      <c r="F98" s="176"/>
      <c r="G98" s="176"/>
      <c r="H98" s="172">
        <f>G90</f>
        <v>33</v>
      </c>
      <c r="I98" s="172">
        <f>J90</f>
        <v>5</v>
      </c>
      <c r="J98" s="172">
        <f>G92</f>
        <v>27</v>
      </c>
      <c r="K98" s="172">
        <f>J92</f>
        <v>14</v>
      </c>
      <c r="L98" s="172">
        <f>SUM(D98,H98,J98)</f>
        <v>67</v>
      </c>
      <c r="M98" s="172">
        <f>SUM(E98,I98,K98)</f>
        <v>54</v>
      </c>
      <c r="N98" s="172">
        <f>SUM(L98-M98)</f>
        <v>13</v>
      </c>
      <c r="O98" s="177">
        <f>IF(G90&gt;J90,2,0)+IF(G90=J90,1,0)+IF(G92&gt;J92,2,0)+IF(G92=J92,1,0)+IF(J93&gt;G93,2,0)+IF(J93=G93,1,0)</f>
        <v>4</v>
      </c>
    </row>
    <row r="99" spans="1:15" ht="15">
      <c r="A99" s="164"/>
      <c r="B99" s="585" t="str">
        <f>B92</f>
        <v>BERISSO</v>
      </c>
      <c r="C99" s="586"/>
      <c r="D99" s="175">
        <f>J91</f>
        <v>7</v>
      </c>
      <c r="E99" s="172">
        <f>G91</f>
        <v>42</v>
      </c>
      <c r="F99" s="172">
        <f>J90</f>
        <v>5</v>
      </c>
      <c r="G99" s="172">
        <f>G90</f>
        <v>33</v>
      </c>
      <c r="H99" s="176"/>
      <c r="I99" s="176"/>
      <c r="J99" s="172">
        <f>G94</f>
        <v>29</v>
      </c>
      <c r="K99" s="172">
        <f>J94</f>
        <v>21</v>
      </c>
      <c r="L99" s="172">
        <f>SUM(D99,F99,J99)</f>
        <v>41</v>
      </c>
      <c r="M99" s="172">
        <f>SUM(E99,G99,K99)</f>
        <v>96</v>
      </c>
      <c r="N99" s="172">
        <f>SUM(L99-M99)</f>
        <v>-55</v>
      </c>
      <c r="O99" s="178">
        <f>IF(J90&gt;G90,2,0)+IF(J90=G90,1,0)+IF(J91&gt;G91,2,0)+IF(J91=G91,1,0)+IF(G94&gt;J94,2,0)+IF(G94=J94,1,0)</f>
        <v>2</v>
      </c>
    </row>
    <row r="100" spans="1:15" ht="15.75" thickBot="1">
      <c r="A100" s="164"/>
      <c r="B100" s="587" t="str">
        <f>B93</f>
        <v>SAPA</v>
      </c>
      <c r="C100" s="588"/>
      <c r="D100" s="179">
        <f>J89</f>
        <v>7</v>
      </c>
      <c r="E100" s="180">
        <f>G89</f>
        <v>24</v>
      </c>
      <c r="F100" s="180">
        <f>J92</f>
        <v>14</v>
      </c>
      <c r="G100" s="180">
        <f>G92</f>
        <v>27</v>
      </c>
      <c r="H100" s="180">
        <f>J94</f>
        <v>21</v>
      </c>
      <c r="I100" s="180">
        <f>G94</f>
        <v>29</v>
      </c>
      <c r="J100" s="181"/>
      <c r="K100" s="181"/>
      <c r="L100" s="180">
        <f>SUM(D100,F100,H100)</f>
        <v>42</v>
      </c>
      <c r="M100" s="180">
        <f>SUM(E100,G100,I100)</f>
        <v>80</v>
      </c>
      <c r="N100" s="180">
        <f>SUM(L100-M100)</f>
        <v>-38</v>
      </c>
      <c r="O100" s="182">
        <f>IF(J89&gt;G89,2,0)+IF(J89=G89,1,0)+IF(J92&gt;G92,2,0)+IF(J92=G92,1,0)+IF(J94&gt;G94,2,0)+IF(J94=G94,1,0)</f>
        <v>0</v>
      </c>
    </row>
    <row r="101" ht="14.25">
      <c r="A101" s="164"/>
    </row>
    <row r="102" spans="1:15" ht="14.25">
      <c r="A102" s="183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</row>
    <row r="103" ht="13.5" thickBot="1"/>
    <row r="104" spans="1:16" ht="15.75" thickBot="1">
      <c r="A104" s="164"/>
      <c r="B104" s="610" t="s">
        <v>58</v>
      </c>
      <c r="C104" s="611"/>
      <c r="D104" s="164"/>
      <c r="E104" s="612" t="s">
        <v>242</v>
      </c>
      <c r="F104" s="613"/>
      <c r="G104" s="165" t="s">
        <v>255</v>
      </c>
      <c r="H104" s="612" t="s">
        <v>242</v>
      </c>
      <c r="I104" s="613"/>
      <c r="J104" s="165" t="s">
        <v>255</v>
      </c>
      <c r="K104" s="164"/>
      <c r="L104" s="164"/>
      <c r="M104" s="164"/>
      <c r="N104" s="164"/>
      <c r="O104" s="164"/>
      <c r="P104" s="164"/>
    </row>
    <row r="105" spans="1:16" ht="15.75" thickBot="1">
      <c r="A105" s="164"/>
      <c r="B105" s="604" t="s">
        <v>256</v>
      </c>
      <c r="C105" s="605"/>
      <c r="D105" s="164"/>
      <c r="E105" s="606" t="str">
        <f>B106</f>
        <v>ALBATROS</v>
      </c>
      <c r="F105" s="607"/>
      <c r="G105" s="185">
        <v>40</v>
      </c>
      <c r="H105" s="606" t="str">
        <f>B109</f>
        <v>EZEIZA</v>
      </c>
      <c r="I105" s="607"/>
      <c r="J105" s="185">
        <v>0</v>
      </c>
      <c r="K105" s="164"/>
      <c r="L105" s="164"/>
      <c r="M105" s="164"/>
      <c r="N105" s="164"/>
      <c r="O105" s="164"/>
      <c r="P105" s="164"/>
    </row>
    <row r="106" spans="1:16" ht="15">
      <c r="A106" s="164"/>
      <c r="B106" s="608" t="str">
        <f>Zonas!F10</f>
        <v>ALBATROS</v>
      </c>
      <c r="C106" s="609"/>
      <c r="D106" s="166"/>
      <c r="E106" s="597" t="str">
        <f>B107</f>
        <v>CIUDAD DE CAMPANA</v>
      </c>
      <c r="F106" s="598"/>
      <c r="G106" s="186">
        <v>12</v>
      </c>
      <c r="H106" s="597" t="str">
        <f>B108</f>
        <v>VICENTINOS</v>
      </c>
      <c r="I106" s="598"/>
      <c r="J106" s="187">
        <v>30</v>
      </c>
      <c r="K106" s="164"/>
      <c r="L106" s="164"/>
      <c r="M106" s="164"/>
      <c r="N106" s="164"/>
      <c r="O106" s="164"/>
      <c r="P106" s="164"/>
    </row>
    <row r="107" spans="1:16" ht="15">
      <c r="A107" s="164"/>
      <c r="B107" s="602" t="str">
        <f>Zonas!F11</f>
        <v>CIUDAD DE CAMPANA</v>
      </c>
      <c r="C107" s="603"/>
      <c r="D107" s="166"/>
      <c r="E107" s="597" t="str">
        <f>B106</f>
        <v>ALBATROS</v>
      </c>
      <c r="F107" s="598"/>
      <c r="G107" s="187">
        <v>26</v>
      </c>
      <c r="H107" s="597" t="str">
        <f>B108</f>
        <v>VICENTINOS</v>
      </c>
      <c r="I107" s="598"/>
      <c r="J107" s="186">
        <v>10</v>
      </c>
      <c r="K107" s="164"/>
      <c r="L107" s="164"/>
      <c r="M107" s="164"/>
      <c r="N107" s="164"/>
      <c r="O107" s="164"/>
      <c r="P107" s="164"/>
    </row>
    <row r="108" spans="1:16" ht="15">
      <c r="A108" s="164"/>
      <c r="B108" s="602" t="str">
        <f>Zonas!F12</f>
        <v>VICENTINOS</v>
      </c>
      <c r="C108" s="603"/>
      <c r="D108" s="166"/>
      <c r="E108" s="597" t="str">
        <f>B107</f>
        <v>CIUDAD DE CAMPANA</v>
      </c>
      <c r="F108" s="598"/>
      <c r="G108" s="187">
        <v>12</v>
      </c>
      <c r="H108" s="597" t="str">
        <f>B109</f>
        <v>EZEIZA</v>
      </c>
      <c r="I108" s="598"/>
      <c r="J108" s="186">
        <v>24</v>
      </c>
      <c r="K108" s="164"/>
      <c r="L108" s="164"/>
      <c r="M108" s="164"/>
      <c r="N108" s="164"/>
      <c r="O108" s="164"/>
      <c r="P108" s="164"/>
    </row>
    <row r="109" spans="1:16" ht="15.75" thickBot="1">
      <c r="A109" s="164"/>
      <c r="B109" s="595" t="str">
        <f>Zonas!F13</f>
        <v>EZEIZA</v>
      </c>
      <c r="C109" s="596"/>
      <c r="D109" s="166"/>
      <c r="E109" s="597" t="str">
        <f>B106</f>
        <v>ALBATROS</v>
      </c>
      <c r="F109" s="598"/>
      <c r="G109" s="187">
        <v>47</v>
      </c>
      <c r="H109" s="597" t="str">
        <f>B107</f>
        <v>CIUDAD DE CAMPANA</v>
      </c>
      <c r="I109" s="598"/>
      <c r="J109" s="186">
        <v>0</v>
      </c>
      <c r="K109" s="164"/>
      <c r="L109" s="164"/>
      <c r="M109" s="164"/>
      <c r="N109" s="164"/>
      <c r="O109" s="164"/>
      <c r="P109" s="164"/>
    </row>
    <row r="110" spans="1:16" ht="15.75" thickBot="1">
      <c r="A110" s="164"/>
      <c r="B110" s="167"/>
      <c r="C110" s="167"/>
      <c r="D110" s="166"/>
      <c r="E110" s="599" t="str">
        <f>B108</f>
        <v>VICENTINOS</v>
      </c>
      <c r="F110" s="600"/>
      <c r="G110" s="188">
        <v>38</v>
      </c>
      <c r="H110" s="599" t="str">
        <f>B109</f>
        <v>EZEIZA</v>
      </c>
      <c r="I110" s="600"/>
      <c r="J110" s="189">
        <v>17</v>
      </c>
      <c r="K110" s="164"/>
      <c r="L110" s="164"/>
      <c r="M110" s="164"/>
      <c r="N110" s="164"/>
      <c r="O110" s="164"/>
      <c r="P110" s="164"/>
    </row>
    <row r="111" spans="1:15" ht="15" thickBot="1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</row>
    <row r="112" spans="1:15" ht="15.75" thickBot="1">
      <c r="A112" s="164"/>
      <c r="D112" s="601" t="str">
        <f>B113</f>
        <v>ALBATROS</v>
      </c>
      <c r="E112" s="582"/>
      <c r="F112" s="582" t="str">
        <f>B114</f>
        <v>CIUDAD DE CAMPANA</v>
      </c>
      <c r="G112" s="582"/>
      <c r="H112" s="582" t="str">
        <f>B115</f>
        <v>VICENTINOS</v>
      </c>
      <c r="I112" s="582"/>
      <c r="J112" s="582" t="str">
        <f>B109</f>
        <v>EZEIZA</v>
      </c>
      <c r="K112" s="582"/>
      <c r="L112" s="168" t="s">
        <v>257</v>
      </c>
      <c r="M112" s="168" t="s">
        <v>258</v>
      </c>
      <c r="N112" s="168" t="s">
        <v>259</v>
      </c>
      <c r="O112" s="169" t="s">
        <v>260</v>
      </c>
    </row>
    <row r="113" spans="1:15" ht="15">
      <c r="A113" s="164"/>
      <c r="B113" s="583" t="str">
        <f>B106</f>
        <v>ALBATROS</v>
      </c>
      <c r="C113" s="584"/>
      <c r="D113" s="170"/>
      <c r="E113" s="171"/>
      <c r="F113" s="172">
        <f>G109</f>
        <v>47</v>
      </c>
      <c r="G113" s="172">
        <f>J109</f>
        <v>0</v>
      </c>
      <c r="H113" s="173">
        <f>G107</f>
        <v>26</v>
      </c>
      <c r="I113" s="173">
        <f>J107</f>
        <v>10</v>
      </c>
      <c r="J113" s="173">
        <f>G105</f>
        <v>40</v>
      </c>
      <c r="K113" s="173">
        <f>J105</f>
        <v>0</v>
      </c>
      <c r="L113" s="173">
        <f>SUM(F113,H113,J113)</f>
        <v>113</v>
      </c>
      <c r="M113" s="173">
        <f>SUM(G113,I113,K113)</f>
        <v>10</v>
      </c>
      <c r="N113" s="173">
        <f>SUM(L113-M113)</f>
        <v>103</v>
      </c>
      <c r="O113" s="174">
        <f>IF(G105&gt;J105,2,0)+IF(G105=J105,1,0)+IF(G107&gt;J107,2,0)+IF(G107=J107,1,0)+IF(G109&gt;J109,2,0)+IF(G109=J109,1,0)</f>
        <v>6</v>
      </c>
    </row>
    <row r="114" spans="1:15" ht="15">
      <c r="A114" s="164"/>
      <c r="B114" s="585" t="str">
        <f>B107</f>
        <v>CIUDAD DE CAMPANA</v>
      </c>
      <c r="C114" s="586"/>
      <c r="D114" s="175">
        <f>J109</f>
        <v>0</v>
      </c>
      <c r="E114" s="172">
        <f>G109</f>
        <v>47</v>
      </c>
      <c r="F114" s="176"/>
      <c r="G114" s="176"/>
      <c r="H114" s="172">
        <f>G106</f>
        <v>12</v>
      </c>
      <c r="I114" s="172">
        <f>J106</f>
        <v>30</v>
      </c>
      <c r="J114" s="172">
        <f>G108</f>
        <v>12</v>
      </c>
      <c r="K114" s="172">
        <f>J108</f>
        <v>24</v>
      </c>
      <c r="L114" s="172">
        <f>SUM(D114,H114,J114)</f>
        <v>24</v>
      </c>
      <c r="M114" s="172">
        <f>SUM(E114,I114,K114)</f>
        <v>101</v>
      </c>
      <c r="N114" s="172">
        <f>SUM(L114-M114)</f>
        <v>-77</v>
      </c>
      <c r="O114" s="177">
        <f>IF(G106&gt;J106,2,0)+IF(G106=J106,1,0)+IF(G108&gt;J108,2,0)+IF(G108=J108,1,0)+IF(J109&gt;G109,2,0)+IF(J109=G109,1,0)</f>
        <v>0</v>
      </c>
    </row>
    <row r="115" spans="1:15" ht="15">
      <c r="A115" s="164"/>
      <c r="B115" s="585" t="str">
        <f>B108</f>
        <v>VICENTINOS</v>
      </c>
      <c r="C115" s="586"/>
      <c r="D115" s="175">
        <f>J107</f>
        <v>10</v>
      </c>
      <c r="E115" s="172">
        <f>G107</f>
        <v>26</v>
      </c>
      <c r="F115" s="172">
        <f>J106</f>
        <v>30</v>
      </c>
      <c r="G115" s="172">
        <f>G106</f>
        <v>12</v>
      </c>
      <c r="H115" s="176"/>
      <c r="I115" s="176"/>
      <c r="J115" s="172">
        <f>G110</f>
        <v>38</v>
      </c>
      <c r="K115" s="172">
        <f>J110</f>
        <v>17</v>
      </c>
      <c r="L115" s="172">
        <f>SUM(D115,F115,J115)</f>
        <v>78</v>
      </c>
      <c r="M115" s="172">
        <f>SUM(E115,G115,K115)</f>
        <v>55</v>
      </c>
      <c r="N115" s="172">
        <f>SUM(L115-M115)</f>
        <v>23</v>
      </c>
      <c r="O115" s="178">
        <f>IF(J106&gt;G106,2,0)+IF(J106=G106,1,0)+IF(J107&gt;G107,2,0)+IF(J107=G107,1,0)+IF(G110&gt;J110,2,0)+IF(G110=J110,1,0)</f>
        <v>4</v>
      </c>
    </row>
    <row r="116" spans="1:15" ht="15.75" thickBot="1">
      <c r="A116" s="164"/>
      <c r="B116" s="587" t="str">
        <f>B109</f>
        <v>EZEIZA</v>
      </c>
      <c r="C116" s="588"/>
      <c r="D116" s="179">
        <f>J105</f>
        <v>0</v>
      </c>
      <c r="E116" s="180">
        <f>G105</f>
        <v>40</v>
      </c>
      <c r="F116" s="180">
        <f>J108</f>
        <v>24</v>
      </c>
      <c r="G116" s="180">
        <f>G108</f>
        <v>12</v>
      </c>
      <c r="H116" s="180">
        <f>J110</f>
        <v>17</v>
      </c>
      <c r="I116" s="180">
        <f>G110</f>
        <v>38</v>
      </c>
      <c r="J116" s="181"/>
      <c r="K116" s="181"/>
      <c r="L116" s="180">
        <f>SUM(D116,F116,H116)</f>
        <v>41</v>
      </c>
      <c r="M116" s="180">
        <f>SUM(E116,G116,I116)</f>
        <v>90</v>
      </c>
      <c r="N116" s="180">
        <f>SUM(L116-M116)</f>
        <v>-49</v>
      </c>
      <c r="O116" s="182">
        <f>IF(J105&gt;G105,2,0)+IF(J105=G105,1,0)+IF(J108&gt;G108,2,0)+IF(J108=G108,1,0)+IF(J110&gt;G110,2,0)+IF(J110=G110,1,0)</f>
        <v>2</v>
      </c>
    </row>
    <row r="117" ht="14.25">
      <c r="A117" s="164"/>
    </row>
    <row r="118" spans="1:15" ht="14.25">
      <c r="A118" s="183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</row>
    <row r="119" ht="13.5" thickBot="1"/>
    <row r="120" spans="4:14" ht="13.5" thickBot="1">
      <c r="D120" s="589" t="s">
        <v>248</v>
      </c>
      <c r="E120" s="590"/>
      <c r="F120" s="591"/>
      <c r="G120" s="592" t="s">
        <v>249</v>
      </c>
      <c r="H120" s="593"/>
      <c r="I120" s="594"/>
      <c r="J120" s="592" t="s">
        <v>249</v>
      </c>
      <c r="K120" s="593"/>
      <c r="L120" s="593"/>
      <c r="M120" s="593"/>
      <c r="N120" s="594"/>
    </row>
    <row r="121" spans="4:14" ht="13.5" thickBot="1">
      <c r="D121" s="190" t="s">
        <v>250</v>
      </c>
      <c r="E121" s="567" t="s">
        <v>251</v>
      </c>
      <c r="F121" s="568"/>
      <c r="G121" s="221" t="s">
        <v>250</v>
      </c>
      <c r="H121" s="569" t="s">
        <v>251</v>
      </c>
      <c r="I121" s="570"/>
      <c r="J121" s="222" t="s">
        <v>250</v>
      </c>
      <c r="K121" s="571" t="s">
        <v>252</v>
      </c>
      <c r="L121" s="572"/>
      <c r="M121" s="223" t="s">
        <v>253</v>
      </c>
      <c r="N121" s="224" t="s">
        <v>254</v>
      </c>
    </row>
    <row r="122" spans="4:20" ht="15.75">
      <c r="D122" s="191">
        <v>1</v>
      </c>
      <c r="E122" s="192" t="s">
        <v>63</v>
      </c>
      <c r="F122" s="193"/>
      <c r="G122" s="194">
        <v>3</v>
      </c>
      <c r="H122" s="195" t="s">
        <v>223</v>
      </c>
      <c r="I122" s="196"/>
      <c r="J122" s="197">
        <v>3</v>
      </c>
      <c r="K122" s="209" t="s">
        <v>218</v>
      </c>
      <c r="L122" s="210"/>
      <c r="M122" s="211">
        <v>4</v>
      </c>
      <c r="N122" s="212">
        <v>17</v>
      </c>
      <c r="P122" s="573" t="s">
        <v>247</v>
      </c>
      <c r="Q122" s="574"/>
      <c r="R122" s="574"/>
      <c r="S122" s="574"/>
      <c r="T122" s="575"/>
    </row>
    <row r="123" spans="4:20" ht="15.75">
      <c r="D123" s="202">
        <v>2</v>
      </c>
      <c r="E123" s="203" t="s">
        <v>92</v>
      </c>
      <c r="F123" s="204"/>
      <c r="G123" s="205">
        <v>4</v>
      </c>
      <c r="H123" s="206" t="s">
        <v>201</v>
      </c>
      <c r="I123" s="207"/>
      <c r="J123" s="208">
        <v>4</v>
      </c>
      <c r="K123" s="209" t="s">
        <v>348</v>
      </c>
      <c r="L123" s="210"/>
      <c r="M123" s="211">
        <v>4</v>
      </c>
      <c r="N123" s="212">
        <v>13</v>
      </c>
      <c r="P123" s="576" t="s">
        <v>267</v>
      </c>
      <c r="Q123" s="577"/>
      <c r="R123" s="577"/>
      <c r="S123" s="577"/>
      <c r="T123" s="578"/>
    </row>
    <row r="124" spans="4:20" ht="15.75">
      <c r="D124" s="202">
        <v>7</v>
      </c>
      <c r="E124" s="203" t="s">
        <v>125</v>
      </c>
      <c r="F124" s="204"/>
      <c r="G124" s="205">
        <v>5</v>
      </c>
      <c r="H124" s="206" t="s">
        <v>206</v>
      </c>
      <c r="I124" s="207"/>
      <c r="J124" s="208">
        <v>5</v>
      </c>
      <c r="K124" s="209" t="s">
        <v>225</v>
      </c>
      <c r="L124" s="210"/>
      <c r="M124" s="211">
        <v>4</v>
      </c>
      <c r="N124" s="212">
        <v>23</v>
      </c>
      <c r="P124" s="579" t="s">
        <v>268</v>
      </c>
      <c r="Q124" s="580"/>
      <c r="R124" s="580"/>
      <c r="S124" s="580"/>
      <c r="T124" s="581"/>
    </row>
    <row r="125" spans="4:14" ht="15">
      <c r="D125" s="202">
        <v>8</v>
      </c>
      <c r="E125" s="203" t="s">
        <v>52</v>
      </c>
      <c r="F125" s="204"/>
      <c r="G125" s="227"/>
      <c r="H125" s="228"/>
      <c r="I125" s="229"/>
      <c r="J125" s="230"/>
      <c r="K125" s="231"/>
      <c r="L125" s="232"/>
      <c r="M125" s="233"/>
      <c r="N125" s="234"/>
    </row>
  </sheetData>
  <sheetProtection/>
  <mergeCells count="207">
    <mergeCell ref="B4:O4"/>
    <mergeCell ref="D6:K6"/>
    <mergeCell ref="B8:C8"/>
    <mergeCell ref="E8:F8"/>
    <mergeCell ref="H8:I8"/>
    <mergeCell ref="B9:C9"/>
    <mergeCell ref="B10:C10"/>
    <mergeCell ref="E9:F9"/>
    <mergeCell ref="H9:I9"/>
    <mergeCell ref="B11:C11"/>
    <mergeCell ref="E11:F11"/>
    <mergeCell ref="H11:I11"/>
    <mergeCell ref="E10:F10"/>
    <mergeCell ref="H10:I10"/>
    <mergeCell ref="B12:C12"/>
    <mergeCell ref="E12:F12"/>
    <mergeCell ref="H12:I12"/>
    <mergeCell ref="B13:C13"/>
    <mergeCell ref="E13:F13"/>
    <mergeCell ref="H13:I13"/>
    <mergeCell ref="E14:F14"/>
    <mergeCell ref="H14:I14"/>
    <mergeCell ref="D16:E16"/>
    <mergeCell ref="F16:G16"/>
    <mergeCell ref="H16:I16"/>
    <mergeCell ref="J16:K16"/>
    <mergeCell ref="B17:C17"/>
    <mergeCell ref="B18:C18"/>
    <mergeCell ref="B19:C19"/>
    <mergeCell ref="B20:C20"/>
    <mergeCell ref="B24:C24"/>
    <mergeCell ref="E24:F24"/>
    <mergeCell ref="H24:I24"/>
    <mergeCell ref="B25:C25"/>
    <mergeCell ref="E25:F25"/>
    <mergeCell ref="H25:I25"/>
    <mergeCell ref="B26:C26"/>
    <mergeCell ref="E26:F26"/>
    <mergeCell ref="H26:I26"/>
    <mergeCell ref="B27:C27"/>
    <mergeCell ref="E27:F27"/>
    <mergeCell ref="H27:I27"/>
    <mergeCell ref="B28:C28"/>
    <mergeCell ref="E28:F28"/>
    <mergeCell ref="H28:I28"/>
    <mergeCell ref="B29:C29"/>
    <mergeCell ref="E29:F29"/>
    <mergeCell ref="H29:I29"/>
    <mergeCell ref="E30:F30"/>
    <mergeCell ref="H30:I30"/>
    <mergeCell ref="D32:E32"/>
    <mergeCell ref="F32:G32"/>
    <mergeCell ref="H32:I32"/>
    <mergeCell ref="J32:K32"/>
    <mergeCell ref="B33:C33"/>
    <mergeCell ref="B34:C34"/>
    <mergeCell ref="B35:C35"/>
    <mergeCell ref="B36:C36"/>
    <mergeCell ref="B40:C40"/>
    <mergeCell ref="E40:F40"/>
    <mergeCell ref="H40:I40"/>
    <mergeCell ref="B41:C41"/>
    <mergeCell ref="E41:F41"/>
    <mergeCell ref="H41:I41"/>
    <mergeCell ref="B42:C42"/>
    <mergeCell ref="E42:F42"/>
    <mergeCell ref="H42:I42"/>
    <mergeCell ref="B43:C43"/>
    <mergeCell ref="E43:F43"/>
    <mergeCell ref="H43:I43"/>
    <mergeCell ref="B44:C44"/>
    <mergeCell ref="E44:F44"/>
    <mergeCell ref="H44:I44"/>
    <mergeCell ref="B45:C45"/>
    <mergeCell ref="E45:F45"/>
    <mergeCell ref="H45:I45"/>
    <mergeCell ref="E46:F46"/>
    <mergeCell ref="H46:I46"/>
    <mergeCell ref="D48:E48"/>
    <mergeCell ref="F48:G48"/>
    <mergeCell ref="H48:I48"/>
    <mergeCell ref="J48:K48"/>
    <mergeCell ref="B49:C49"/>
    <mergeCell ref="B50:C50"/>
    <mergeCell ref="B51:C51"/>
    <mergeCell ref="B52:C52"/>
    <mergeCell ref="B56:C56"/>
    <mergeCell ref="E56:F56"/>
    <mergeCell ref="H56:I56"/>
    <mergeCell ref="B57:C57"/>
    <mergeCell ref="E57:F57"/>
    <mergeCell ref="H57:I57"/>
    <mergeCell ref="B58:C58"/>
    <mergeCell ref="E58:F58"/>
    <mergeCell ref="H58:I58"/>
    <mergeCell ref="B59:C59"/>
    <mergeCell ref="E59:F59"/>
    <mergeCell ref="H59:I59"/>
    <mergeCell ref="B60:C60"/>
    <mergeCell ref="E60:F60"/>
    <mergeCell ref="H60:I60"/>
    <mergeCell ref="B61:C61"/>
    <mergeCell ref="E61:F61"/>
    <mergeCell ref="H61:I61"/>
    <mergeCell ref="E62:F62"/>
    <mergeCell ref="H62:I62"/>
    <mergeCell ref="D64:E64"/>
    <mergeCell ref="F64:G64"/>
    <mergeCell ref="H64:I64"/>
    <mergeCell ref="J64:K64"/>
    <mergeCell ref="B65:C65"/>
    <mergeCell ref="B66:C66"/>
    <mergeCell ref="B67:C67"/>
    <mergeCell ref="B68:C68"/>
    <mergeCell ref="B72:C72"/>
    <mergeCell ref="E72:F72"/>
    <mergeCell ref="H72:I72"/>
    <mergeCell ref="B73:C73"/>
    <mergeCell ref="E73:F73"/>
    <mergeCell ref="H73:I73"/>
    <mergeCell ref="B74:C74"/>
    <mergeCell ref="E74:F74"/>
    <mergeCell ref="H74:I74"/>
    <mergeCell ref="B75:C75"/>
    <mergeCell ref="E75:F75"/>
    <mergeCell ref="H75:I75"/>
    <mergeCell ref="B76:C76"/>
    <mergeCell ref="E76:F76"/>
    <mergeCell ref="H76:I76"/>
    <mergeCell ref="B77:C77"/>
    <mergeCell ref="E77:F77"/>
    <mergeCell ref="H77:I77"/>
    <mergeCell ref="E78:F78"/>
    <mergeCell ref="H78:I78"/>
    <mergeCell ref="D80:E80"/>
    <mergeCell ref="F80:G80"/>
    <mergeCell ref="H80:I80"/>
    <mergeCell ref="J80:K80"/>
    <mergeCell ref="B81:C81"/>
    <mergeCell ref="B82:C82"/>
    <mergeCell ref="B83:C83"/>
    <mergeCell ref="B84:C84"/>
    <mergeCell ref="B88:C88"/>
    <mergeCell ref="E88:F88"/>
    <mergeCell ref="H88:I88"/>
    <mergeCell ref="B89:C89"/>
    <mergeCell ref="E89:F89"/>
    <mergeCell ref="H89:I89"/>
    <mergeCell ref="B90:C90"/>
    <mergeCell ref="E90:F90"/>
    <mergeCell ref="H90:I90"/>
    <mergeCell ref="B91:C91"/>
    <mergeCell ref="E91:F91"/>
    <mergeCell ref="H91:I91"/>
    <mergeCell ref="B92:C92"/>
    <mergeCell ref="E92:F92"/>
    <mergeCell ref="H92:I92"/>
    <mergeCell ref="B93:C93"/>
    <mergeCell ref="E93:F93"/>
    <mergeCell ref="H93:I93"/>
    <mergeCell ref="E94:F94"/>
    <mergeCell ref="H94:I94"/>
    <mergeCell ref="D96:E96"/>
    <mergeCell ref="F96:G96"/>
    <mergeCell ref="H96:I96"/>
    <mergeCell ref="J96:K96"/>
    <mergeCell ref="B97:C97"/>
    <mergeCell ref="B98:C98"/>
    <mergeCell ref="B99:C99"/>
    <mergeCell ref="B100:C100"/>
    <mergeCell ref="B104:C104"/>
    <mergeCell ref="E104:F104"/>
    <mergeCell ref="H104:I104"/>
    <mergeCell ref="B105:C105"/>
    <mergeCell ref="E105:F105"/>
    <mergeCell ref="H105:I105"/>
    <mergeCell ref="B106:C106"/>
    <mergeCell ref="E106:F106"/>
    <mergeCell ref="H106:I106"/>
    <mergeCell ref="B107:C107"/>
    <mergeCell ref="E107:F107"/>
    <mergeCell ref="H107:I107"/>
    <mergeCell ref="B108:C108"/>
    <mergeCell ref="E108:F108"/>
    <mergeCell ref="H108:I108"/>
    <mergeCell ref="B109:C109"/>
    <mergeCell ref="E109:F109"/>
    <mergeCell ref="H109:I109"/>
    <mergeCell ref="E110:F110"/>
    <mergeCell ref="H110:I110"/>
    <mergeCell ref="D112:E112"/>
    <mergeCell ref="F112:G112"/>
    <mergeCell ref="H112:I112"/>
    <mergeCell ref="D120:F120"/>
    <mergeCell ref="G120:I120"/>
    <mergeCell ref="J120:N120"/>
    <mergeCell ref="J112:K112"/>
    <mergeCell ref="B113:C113"/>
    <mergeCell ref="B114:C114"/>
    <mergeCell ref="B115:C115"/>
    <mergeCell ref="B116:C116"/>
    <mergeCell ref="E121:F121"/>
    <mergeCell ref="H121:I121"/>
    <mergeCell ref="K121:L121"/>
    <mergeCell ref="P122:T122"/>
    <mergeCell ref="P123:T123"/>
    <mergeCell ref="P124:T124"/>
  </mergeCells>
  <conditionalFormatting sqref="G9:G14 J9:J14">
    <cfRule type="cellIs" priority="9" dxfId="0" operator="between" stopIfTrue="1">
      <formula>0</formula>
      <formula>1000</formula>
    </cfRule>
  </conditionalFormatting>
  <conditionalFormatting sqref="G25:G30 J25:J30">
    <cfRule type="cellIs" priority="8" dxfId="0" operator="between" stopIfTrue="1">
      <formula>0</formula>
      <formula>1000</formula>
    </cfRule>
  </conditionalFormatting>
  <conditionalFormatting sqref="G41:G46 J41:J46">
    <cfRule type="cellIs" priority="7" dxfId="0" operator="between" stopIfTrue="1">
      <formula>0</formula>
      <formula>1000</formula>
    </cfRule>
  </conditionalFormatting>
  <conditionalFormatting sqref="J57:J62">
    <cfRule type="cellIs" priority="6" dxfId="0" operator="between" stopIfTrue="1">
      <formula>0</formula>
      <formula>1000</formula>
    </cfRule>
  </conditionalFormatting>
  <conditionalFormatting sqref="G73:G78 J73:J78">
    <cfRule type="cellIs" priority="5" dxfId="0" operator="between" stopIfTrue="1">
      <formula>0</formula>
      <formula>1000</formula>
    </cfRule>
  </conditionalFormatting>
  <conditionalFormatting sqref="G89:G94 J89:J94">
    <cfRule type="cellIs" priority="4" dxfId="0" operator="between" stopIfTrue="1">
      <formula>0</formula>
      <formula>1000</formula>
    </cfRule>
  </conditionalFormatting>
  <conditionalFormatting sqref="G105:G110 J105:J110">
    <cfRule type="cellIs" priority="3" dxfId="0" operator="between" stopIfTrue="1">
      <formula>0</formula>
      <formula>1000</formula>
    </cfRule>
  </conditionalFormatting>
  <conditionalFormatting sqref="G57:G62">
    <cfRule type="cellIs" priority="1" dxfId="0" operator="between" stopIfTrue="1">
      <formula>0</formula>
      <formula>1000</formula>
    </cfRule>
  </conditionalFormatting>
  <printOptions horizontalCentered="1"/>
  <pageMargins left="0.1968503937007874" right="0.2755905511811024" top="0.4724409448818898" bottom="0.9055118110236221" header="0" footer="0"/>
  <pageSetup fitToHeight="1" fitToWidth="1" horizontalDpi="600" verticalDpi="600" orientation="portrait" scale="3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7:M90"/>
  <sheetViews>
    <sheetView showGridLines="0" zoomScalePageLayoutView="0" workbookViewId="0" topLeftCell="A19">
      <selection activeCell="G33" sqref="G33"/>
    </sheetView>
  </sheetViews>
  <sheetFormatPr defaultColWidth="11.421875" defaultRowHeight="12.75"/>
  <cols>
    <col min="1" max="1" width="2.28125" style="146" customWidth="1"/>
    <col min="2" max="2" width="8.7109375" style="142" bestFit="1" customWidth="1"/>
    <col min="3" max="3" width="6.140625" style="143" bestFit="1" customWidth="1"/>
    <col min="4" max="4" width="34.00390625" style="144" bestFit="1" customWidth="1"/>
    <col min="5" max="5" width="9.57421875" style="144" customWidth="1"/>
    <col min="6" max="6" width="34.00390625" style="144" bestFit="1" customWidth="1"/>
    <col min="7" max="7" width="9.421875" style="144" customWidth="1"/>
    <col min="8" max="8" width="8.7109375" style="143" bestFit="1" customWidth="1"/>
    <col min="9" max="9" width="8.57421875" style="145" bestFit="1" customWidth="1"/>
    <col min="10" max="10" width="10.7109375" style="145" customWidth="1"/>
    <col min="11" max="11" width="18.421875" style="145" customWidth="1"/>
    <col min="12" max="12" width="3.8515625" style="146" customWidth="1"/>
    <col min="13" max="16384" width="11.421875" style="146" customWidth="1"/>
  </cols>
  <sheetData>
    <row r="1" ht="12.75"/>
    <row r="2" ht="12.75"/>
    <row r="3" ht="12.75"/>
    <row r="4" ht="12.75"/>
    <row r="5" ht="12.75"/>
    <row r="6" ht="13.5" thickBot="1"/>
    <row r="7" spans="2:11" ht="24.75" customHeight="1" thickBot="1">
      <c r="B7" s="385" t="s">
        <v>240</v>
      </c>
      <c r="C7" s="386" t="s">
        <v>241</v>
      </c>
      <c r="D7" s="386" t="s">
        <v>242</v>
      </c>
      <c r="E7" s="386" t="s">
        <v>243</v>
      </c>
      <c r="F7" s="386" t="s">
        <v>242</v>
      </c>
      <c r="G7" s="386" t="s">
        <v>243</v>
      </c>
      <c r="H7" s="386" t="s">
        <v>244</v>
      </c>
      <c r="I7" s="387" t="s">
        <v>245</v>
      </c>
      <c r="J7" s="557" t="s">
        <v>246</v>
      </c>
      <c r="K7" s="558"/>
    </row>
    <row r="8" spans="2:12" ht="24.75" customHeight="1">
      <c r="B8" s="377" t="s">
        <v>2</v>
      </c>
      <c r="C8" s="352">
        <v>1</v>
      </c>
      <c r="D8" s="328" t="str">
        <f>'[2]Zonas'!B10</f>
        <v>CASA DE PADUA</v>
      </c>
      <c r="E8" s="352">
        <v>50</v>
      </c>
      <c r="F8" s="328" t="str">
        <f>'[2]Zonas'!B13</f>
        <v>ENSENADA</v>
      </c>
      <c r="G8" s="352">
        <v>0</v>
      </c>
      <c r="H8" s="352">
        <v>1</v>
      </c>
      <c r="I8" s="353">
        <v>0.5</v>
      </c>
      <c r="J8" s="559"/>
      <c r="K8" s="560"/>
      <c r="L8" s="146" t="s">
        <v>0</v>
      </c>
    </row>
    <row r="9" spans="2:11" ht="24.75" customHeight="1">
      <c r="B9" s="378" t="s">
        <v>4</v>
      </c>
      <c r="C9" s="354">
        <v>1</v>
      </c>
      <c r="D9" s="330" t="str">
        <f>'[2]Zonas'!B11</f>
        <v>ARSENAL ZARATE</v>
      </c>
      <c r="E9" s="354">
        <v>33</v>
      </c>
      <c r="F9" s="330" t="str">
        <f>'[2]Zonas'!B12</f>
        <v>SAN JOSE</v>
      </c>
      <c r="G9" s="354">
        <v>0</v>
      </c>
      <c r="H9" s="354">
        <v>2</v>
      </c>
      <c r="I9" s="355">
        <v>0.5</v>
      </c>
      <c r="J9" s="551"/>
      <c r="K9" s="552"/>
    </row>
    <row r="10" spans="2:11" ht="24.75" customHeight="1">
      <c r="B10" s="378" t="s">
        <v>5</v>
      </c>
      <c r="C10" s="354">
        <v>2</v>
      </c>
      <c r="D10" s="332" t="str">
        <f>'[2]Zonas'!C10</f>
        <v>LUJAN</v>
      </c>
      <c r="E10" s="356">
        <v>36</v>
      </c>
      <c r="F10" s="332" t="str">
        <f>'[2]Zonas'!C13</f>
        <v>LAS HERAS</v>
      </c>
      <c r="G10" s="356">
        <v>7</v>
      </c>
      <c r="H10" s="356">
        <v>3</v>
      </c>
      <c r="I10" s="357">
        <v>0.5</v>
      </c>
      <c r="J10" s="551"/>
      <c r="K10" s="552"/>
    </row>
    <row r="11" spans="2:11" ht="24.75" customHeight="1">
      <c r="B11" s="378" t="s">
        <v>6</v>
      </c>
      <c r="C11" s="354">
        <v>2</v>
      </c>
      <c r="D11" s="332" t="str">
        <f>'[2]Zonas'!C11</f>
        <v>MERCEDES</v>
      </c>
      <c r="E11" s="356">
        <v>12</v>
      </c>
      <c r="F11" s="332" t="str">
        <f>'[2]Zonas'!C12</f>
        <v>LOS CEDROS</v>
      </c>
      <c r="G11" s="356">
        <v>7</v>
      </c>
      <c r="H11" s="356">
        <v>1</v>
      </c>
      <c r="I11" s="357">
        <v>0.513888888888889</v>
      </c>
      <c r="J11" s="551"/>
      <c r="K11" s="552"/>
    </row>
    <row r="12" spans="2:11" ht="24.75" customHeight="1">
      <c r="B12" s="378" t="s">
        <v>7</v>
      </c>
      <c r="C12" s="354">
        <v>6</v>
      </c>
      <c r="D12" s="332" t="str">
        <f>'[2]Zonas'!G10</f>
        <v>ARECO</v>
      </c>
      <c r="E12" s="356">
        <v>33</v>
      </c>
      <c r="F12" s="332" t="str">
        <f>'[2]Zonas'!G13</f>
        <v>TIRO FEDERAL DE BADERO</v>
      </c>
      <c r="G12" s="356">
        <v>7</v>
      </c>
      <c r="H12" s="356">
        <v>2</v>
      </c>
      <c r="I12" s="357">
        <v>0.513888888888889</v>
      </c>
      <c r="J12" s="551"/>
      <c r="K12" s="552"/>
    </row>
    <row r="13" spans="2:11" ht="24.75" customHeight="1">
      <c r="B13" s="378" t="s">
        <v>8</v>
      </c>
      <c r="C13" s="356">
        <v>6</v>
      </c>
      <c r="D13" s="332" t="str">
        <f>'[2]Zonas'!G11</f>
        <v>TIRO FEDERAL DE SAN PEDRO</v>
      </c>
      <c r="E13" s="356">
        <v>24</v>
      </c>
      <c r="F13" s="332" t="str">
        <f>'[2]Zonas'!G12</f>
        <v>SAN MIGUEL</v>
      </c>
      <c r="G13" s="356">
        <v>7</v>
      </c>
      <c r="H13" s="356">
        <v>3</v>
      </c>
      <c r="I13" s="357">
        <v>0.513888888888889</v>
      </c>
      <c r="J13" s="551"/>
      <c r="K13" s="552"/>
    </row>
    <row r="14" spans="2:11" ht="24.75" customHeight="1">
      <c r="B14" s="423" t="s">
        <v>9</v>
      </c>
      <c r="C14" s="362">
        <v>6</v>
      </c>
      <c r="D14" s="335" t="str">
        <f>'[2]Zonas'!G3</f>
        <v>CASI</v>
      </c>
      <c r="E14" s="371">
        <v>47</v>
      </c>
      <c r="F14" s="335" t="str">
        <f>'[2]Zonas'!G6</f>
        <v>CENTRO NAVAL</v>
      </c>
      <c r="G14" s="371">
        <v>7</v>
      </c>
      <c r="H14" s="362">
        <v>1</v>
      </c>
      <c r="I14" s="388">
        <v>0.5277777777777778</v>
      </c>
      <c r="J14" s="553" t="s">
        <v>0</v>
      </c>
      <c r="K14" s="554"/>
    </row>
    <row r="15" spans="2:11" ht="24.75" customHeight="1">
      <c r="B15" s="378" t="s">
        <v>10</v>
      </c>
      <c r="C15" s="360">
        <v>6</v>
      </c>
      <c r="D15" s="337" t="str">
        <f>'[2]Zonas'!G4</f>
        <v>BELGRANO ATHLETIC</v>
      </c>
      <c r="E15" s="356">
        <v>14</v>
      </c>
      <c r="F15" s="337" t="str">
        <f>'[2]Zonas'!G5</f>
        <v>LOMAS ATHLETIC</v>
      </c>
      <c r="G15" s="356">
        <v>7</v>
      </c>
      <c r="H15" s="362">
        <v>2</v>
      </c>
      <c r="I15" s="361">
        <v>0.5277777777777778</v>
      </c>
      <c r="J15" s="551"/>
      <c r="K15" s="552"/>
    </row>
    <row r="16" spans="2:11" ht="24.75" customHeight="1">
      <c r="B16" s="378" t="s">
        <v>11</v>
      </c>
      <c r="C16" s="362">
        <v>9</v>
      </c>
      <c r="D16" s="335" t="str">
        <f>'[2]Zonas'!J3</f>
        <v>NEWMAN</v>
      </c>
      <c r="E16" s="371">
        <v>35</v>
      </c>
      <c r="F16" s="335" t="str">
        <f>'[2]Zonas'!J6</f>
        <v>SAN FERNANDO</v>
      </c>
      <c r="G16" s="371">
        <v>5</v>
      </c>
      <c r="H16" s="362">
        <v>3</v>
      </c>
      <c r="I16" s="388">
        <v>0.5277777777777778</v>
      </c>
      <c r="J16" s="551"/>
      <c r="K16" s="552"/>
    </row>
    <row r="17" spans="2:11" ht="24.75" customHeight="1">
      <c r="B17" s="378" t="s">
        <v>12</v>
      </c>
      <c r="C17" s="380">
        <v>9</v>
      </c>
      <c r="D17" s="338" t="str">
        <f>'[2]Zonas'!J4</f>
        <v>MARIANO MORENO</v>
      </c>
      <c r="E17" s="354">
        <v>19</v>
      </c>
      <c r="F17" s="338" t="str">
        <f>'[2]Zonas'!J5</f>
        <v>LA SALLE</v>
      </c>
      <c r="G17" s="354">
        <v>0</v>
      </c>
      <c r="H17" s="362">
        <v>1</v>
      </c>
      <c r="I17" s="361">
        <v>0.5416666666666666</v>
      </c>
      <c r="J17" s="551"/>
      <c r="K17" s="552"/>
    </row>
    <row r="18" spans="2:12" ht="24.75" customHeight="1">
      <c r="B18" s="378" t="s">
        <v>13</v>
      </c>
      <c r="C18" s="360">
        <v>10</v>
      </c>
      <c r="D18" s="338" t="str">
        <f>'[2]Zonas'!K3</f>
        <v>BANCO NACION</v>
      </c>
      <c r="E18" s="354">
        <v>35</v>
      </c>
      <c r="F18" s="338" t="str">
        <f>'[2]Zonas'!K6</f>
        <v>DEPORTIVA FRANCESA</v>
      </c>
      <c r="G18" s="354">
        <v>0</v>
      </c>
      <c r="H18" s="360">
        <v>2</v>
      </c>
      <c r="I18" s="361">
        <v>0.5416666666666666</v>
      </c>
      <c r="J18" s="553"/>
      <c r="K18" s="554"/>
      <c r="L18" s="147"/>
    </row>
    <row r="19" spans="2:12" ht="24.75" customHeight="1">
      <c r="B19" s="378" t="s">
        <v>14</v>
      </c>
      <c r="C19" s="380">
        <v>10</v>
      </c>
      <c r="D19" s="337" t="str">
        <f>'[2]Zonas'!K4</f>
        <v>DELTA</v>
      </c>
      <c r="E19" s="356">
        <v>24</v>
      </c>
      <c r="F19" s="337" t="str">
        <f>'[2]Zonas'!K5</f>
        <v>ST. BRENDANS</v>
      </c>
      <c r="G19" s="356">
        <v>7</v>
      </c>
      <c r="H19" s="362">
        <v>3</v>
      </c>
      <c r="I19" s="361">
        <v>0.5416666666666666</v>
      </c>
      <c r="J19" s="551"/>
      <c r="K19" s="552"/>
      <c r="L19" s="148"/>
    </row>
    <row r="20" spans="2:11" ht="24.75" customHeight="1">
      <c r="B20" s="378" t="s">
        <v>15</v>
      </c>
      <c r="C20" s="381">
        <v>12</v>
      </c>
      <c r="D20" s="337" t="str">
        <f>'[2]Zonas'!M3</f>
        <v>ATLETICO DEL ROSARIO</v>
      </c>
      <c r="E20" s="356">
        <v>26</v>
      </c>
      <c r="F20" s="338" t="str">
        <f>'[2]Zonas'!M6</f>
        <v>C.U. DE QUILMES</v>
      </c>
      <c r="G20" s="356">
        <v>0</v>
      </c>
      <c r="H20" s="365">
        <v>2</v>
      </c>
      <c r="I20" s="366" t="s">
        <v>284</v>
      </c>
      <c r="J20" s="551"/>
      <c r="K20" s="552"/>
    </row>
    <row r="21" spans="2:11" ht="24.75" customHeight="1" thickBot="1">
      <c r="B21" s="424" t="s">
        <v>16</v>
      </c>
      <c r="C21" s="425">
        <v>12</v>
      </c>
      <c r="D21" s="426" t="str">
        <f>'[2]Zonas'!M4</f>
        <v>ALUMNI</v>
      </c>
      <c r="E21" s="427">
        <v>26</v>
      </c>
      <c r="F21" s="426" t="str">
        <f>'[2]Zonas'!M5</f>
        <v>MANUEL BELGRANO</v>
      </c>
      <c r="G21" s="427">
        <v>5</v>
      </c>
      <c r="H21" s="425">
        <v>1</v>
      </c>
      <c r="I21" s="428">
        <v>0.5555555555555556</v>
      </c>
      <c r="J21" s="549"/>
      <c r="K21" s="550"/>
    </row>
    <row r="22" spans="2:11" ht="24.75" customHeight="1">
      <c r="B22" s="384" t="s">
        <v>17</v>
      </c>
      <c r="C22" s="352">
        <v>1</v>
      </c>
      <c r="D22" s="339" t="str">
        <f>'[2]Zonas'!B10</f>
        <v>CASA DE PADUA</v>
      </c>
      <c r="E22" s="429">
        <v>24</v>
      </c>
      <c r="F22" s="341" t="str">
        <f>'[2]Zonas'!B12</f>
        <v>SAN JOSE</v>
      </c>
      <c r="G22" s="429">
        <v>7</v>
      </c>
      <c r="H22" s="369">
        <v>1</v>
      </c>
      <c r="I22" s="370">
        <v>0.5694444444444444</v>
      </c>
      <c r="J22" s="555"/>
      <c r="K22" s="556"/>
    </row>
    <row r="23" spans="2:11" ht="24.75" customHeight="1">
      <c r="B23" s="378" t="s">
        <v>18</v>
      </c>
      <c r="C23" s="354">
        <v>1</v>
      </c>
      <c r="D23" s="332" t="str">
        <f>'[2]Zonas'!B11</f>
        <v>ARSENAL ZARATE</v>
      </c>
      <c r="E23" s="356">
        <v>52</v>
      </c>
      <c r="F23" s="330" t="str">
        <f>'[2]Zonas'!B13</f>
        <v>ENSENADA</v>
      </c>
      <c r="G23" s="356">
        <v>0</v>
      </c>
      <c r="H23" s="371">
        <v>2</v>
      </c>
      <c r="I23" s="357">
        <v>0.5694444444444444</v>
      </c>
      <c r="J23" s="551"/>
      <c r="K23" s="552"/>
    </row>
    <row r="24" spans="2:11" ht="24.75" customHeight="1">
      <c r="B24" s="378" t="s">
        <v>19</v>
      </c>
      <c r="C24" s="354">
        <v>2</v>
      </c>
      <c r="D24" s="332" t="str">
        <f>'[2]Zonas'!C10</f>
        <v>LUJAN</v>
      </c>
      <c r="E24" s="356">
        <v>26</v>
      </c>
      <c r="F24" s="332" t="str">
        <f>'[2]Zonas'!C12</f>
        <v>LOS CEDROS</v>
      </c>
      <c r="G24" s="356">
        <v>19</v>
      </c>
      <c r="H24" s="371">
        <v>3</v>
      </c>
      <c r="I24" s="357">
        <v>0.5694444444444444</v>
      </c>
      <c r="J24" s="551"/>
      <c r="K24" s="552"/>
    </row>
    <row r="25" spans="2:11" ht="24.75" customHeight="1">
      <c r="B25" s="378" t="s">
        <v>20</v>
      </c>
      <c r="C25" s="354">
        <v>2</v>
      </c>
      <c r="D25" s="332" t="str">
        <f>'[2]Zonas'!C11</f>
        <v>MERCEDES</v>
      </c>
      <c r="E25" s="356">
        <v>36</v>
      </c>
      <c r="F25" s="332" t="str">
        <f>'[2]Zonas'!C13</f>
        <v>LAS HERAS</v>
      </c>
      <c r="G25" s="356">
        <v>0</v>
      </c>
      <c r="H25" s="371">
        <v>1</v>
      </c>
      <c r="I25" s="357">
        <v>0.5833333333333334</v>
      </c>
      <c r="J25" s="551"/>
      <c r="K25" s="552"/>
    </row>
    <row r="26" spans="2:11" ht="24.75" customHeight="1">
      <c r="B26" s="378" t="s">
        <v>21</v>
      </c>
      <c r="C26" s="354">
        <v>6</v>
      </c>
      <c r="D26" s="332" t="str">
        <f>'[2]Zonas'!G10</f>
        <v>ARECO</v>
      </c>
      <c r="E26" s="356">
        <v>21</v>
      </c>
      <c r="F26" s="332" t="str">
        <f>'[2]Zonas'!G12</f>
        <v>SAN MIGUEL</v>
      </c>
      <c r="G26" s="356">
        <v>14</v>
      </c>
      <c r="H26" s="371">
        <v>2</v>
      </c>
      <c r="I26" s="357">
        <v>0.5833333333333334</v>
      </c>
      <c r="J26" s="551"/>
      <c r="K26" s="552"/>
    </row>
    <row r="27" spans="2:11" ht="24.75" customHeight="1">
      <c r="B27" s="378" t="s">
        <v>22</v>
      </c>
      <c r="C27" s="356">
        <v>6</v>
      </c>
      <c r="D27" s="430" t="str">
        <f>'[2]Zonas'!G11</f>
        <v>TIRO FEDERAL DE SAN PEDRO</v>
      </c>
      <c r="E27" s="371">
        <v>34</v>
      </c>
      <c r="F27" s="430" t="str">
        <f>'[2]Zonas'!G13</f>
        <v>TIRO FEDERAL DE BADERO</v>
      </c>
      <c r="G27" s="371">
        <v>7</v>
      </c>
      <c r="H27" s="371">
        <v>3</v>
      </c>
      <c r="I27" s="357">
        <v>0.5833333333333334</v>
      </c>
      <c r="J27" s="551"/>
      <c r="K27" s="552"/>
    </row>
    <row r="28" spans="2:11" ht="24.75" customHeight="1">
      <c r="B28" s="423" t="s">
        <v>23</v>
      </c>
      <c r="C28" s="362">
        <v>6</v>
      </c>
      <c r="D28" s="335" t="str">
        <f>'[2]Zonas'!G3</f>
        <v>CASI</v>
      </c>
      <c r="E28" s="371">
        <v>22</v>
      </c>
      <c r="F28" s="335" t="str">
        <f>'[2]Zonas'!G5</f>
        <v>LOMAS ATHLETIC</v>
      </c>
      <c r="G28" s="371">
        <v>10</v>
      </c>
      <c r="H28" s="362">
        <v>1</v>
      </c>
      <c r="I28" s="388">
        <v>0.5972222222222222</v>
      </c>
      <c r="J28" s="551"/>
      <c r="K28" s="552"/>
    </row>
    <row r="29" spans="2:11" ht="24.75" customHeight="1">
      <c r="B29" s="378" t="s">
        <v>24</v>
      </c>
      <c r="C29" s="360">
        <v>6</v>
      </c>
      <c r="D29" s="338" t="str">
        <f>'[2]Zonas'!G4</f>
        <v>BELGRANO ATHLETIC</v>
      </c>
      <c r="E29" s="354">
        <v>10</v>
      </c>
      <c r="F29" s="338" t="str">
        <f>'[2]Zonas'!G6</f>
        <v>CENTRO NAVAL</v>
      </c>
      <c r="G29" s="354">
        <v>5</v>
      </c>
      <c r="H29" s="362">
        <v>2</v>
      </c>
      <c r="I29" s="361">
        <v>0.5972222222222222</v>
      </c>
      <c r="J29" s="551" t="s">
        <v>0</v>
      </c>
      <c r="K29" s="552"/>
    </row>
    <row r="30" spans="2:11" ht="24.75" customHeight="1">
      <c r="B30" s="378" t="s">
        <v>25</v>
      </c>
      <c r="C30" s="362">
        <v>9</v>
      </c>
      <c r="D30" s="337" t="str">
        <f>'[2]Zonas'!J3</f>
        <v>NEWMAN</v>
      </c>
      <c r="E30" s="356">
        <v>36</v>
      </c>
      <c r="F30" s="337" t="str">
        <f>'[2]Zonas'!J5</f>
        <v>LA SALLE</v>
      </c>
      <c r="G30" s="356">
        <v>7</v>
      </c>
      <c r="H30" s="360">
        <v>3</v>
      </c>
      <c r="I30" s="361">
        <v>0.5972222222222222</v>
      </c>
      <c r="J30" s="553"/>
      <c r="K30" s="554"/>
    </row>
    <row r="31" spans="2:11" ht="24.75" customHeight="1">
      <c r="B31" s="378" t="s">
        <v>26</v>
      </c>
      <c r="C31" s="380">
        <v>9</v>
      </c>
      <c r="D31" s="335" t="str">
        <f>'[2]Zonas'!J4</f>
        <v>MARIANO MORENO</v>
      </c>
      <c r="E31" s="371">
        <v>20</v>
      </c>
      <c r="F31" s="335" t="str">
        <f>'[2]Zonas'!J6</f>
        <v>SAN FERNANDO</v>
      </c>
      <c r="G31" s="371">
        <v>10</v>
      </c>
      <c r="H31" s="362">
        <v>1</v>
      </c>
      <c r="I31" s="388">
        <v>0.611111111111111</v>
      </c>
      <c r="J31" s="551"/>
      <c r="K31" s="552"/>
    </row>
    <row r="32" spans="2:11" ht="24.75" customHeight="1">
      <c r="B32" s="378" t="s">
        <v>27</v>
      </c>
      <c r="C32" s="360">
        <v>10</v>
      </c>
      <c r="D32" s="337" t="str">
        <f>'[2]Zonas'!K3</f>
        <v>BANCO NACION</v>
      </c>
      <c r="E32" s="356">
        <v>31</v>
      </c>
      <c r="F32" s="338" t="str">
        <f>'[2]Zonas'!K5</f>
        <v>ST. BRENDANS</v>
      </c>
      <c r="G32" s="356">
        <v>0</v>
      </c>
      <c r="H32" s="362">
        <v>2</v>
      </c>
      <c r="I32" s="361">
        <v>0.611111111111111</v>
      </c>
      <c r="J32" s="551"/>
      <c r="K32" s="552"/>
    </row>
    <row r="33" spans="2:11" ht="24.75" customHeight="1">
      <c r="B33" s="378" t="s">
        <v>28</v>
      </c>
      <c r="C33" s="380">
        <v>10</v>
      </c>
      <c r="D33" s="337" t="str">
        <f>'[2]Zonas'!K4</f>
        <v>DELTA</v>
      </c>
      <c r="E33" s="356">
        <v>7</v>
      </c>
      <c r="F33" s="338" t="str">
        <f>'[2]Zonas'!K6</f>
        <v>DEPORTIVA FRANCESA</v>
      </c>
      <c r="G33" s="356">
        <v>31</v>
      </c>
      <c r="H33" s="362">
        <v>3</v>
      </c>
      <c r="I33" s="361">
        <v>0.611111111111111</v>
      </c>
      <c r="J33" s="551"/>
      <c r="K33" s="552"/>
    </row>
    <row r="34" spans="2:11" ht="24.75" customHeight="1">
      <c r="B34" s="378" t="s">
        <v>29</v>
      </c>
      <c r="C34" s="381">
        <v>12</v>
      </c>
      <c r="D34" s="337" t="str">
        <f>'[2]Zonas'!M3</f>
        <v>ATLETICO DEL ROSARIO</v>
      </c>
      <c r="E34" s="356">
        <v>29</v>
      </c>
      <c r="F34" s="338" t="str">
        <f>'[2]Zonas'!M5</f>
        <v>MANUEL BELGRANO</v>
      </c>
      <c r="G34" s="356">
        <v>0</v>
      </c>
      <c r="H34" s="362">
        <v>2</v>
      </c>
      <c r="I34" s="361">
        <v>0.625</v>
      </c>
      <c r="J34" s="551"/>
      <c r="K34" s="552"/>
    </row>
    <row r="35" spans="2:11" ht="24.75" customHeight="1" thickBot="1">
      <c r="B35" s="424" t="s">
        <v>30</v>
      </c>
      <c r="C35" s="425">
        <v>12</v>
      </c>
      <c r="D35" s="426" t="str">
        <f>'[2]Zonas'!M4</f>
        <v>ALUMNI</v>
      </c>
      <c r="E35" s="427">
        <v>35</v>
      </c>
      <c r="F35" s="426" t="str">
        <f>'[2]Zonas'!M6</f>
        <v>C.U. DE QUILMES</v>
      </c>
      <c r="G35" s="427">
        <v>0</v>
      </c>
      <c r="H35" s="425">
        <v>1</v>
      </c>
      <c r="I35" s="428">
        <v>0.625</v>
      </c>
      <c r="J35" s="549"/>
      <c r="K35" s="550"/>
    </row>
    <row r="36" spans="2:11" ht="24.75" customHeight="1">
      <c r="B36" s="384" t="s">
        <v>31</v>
      </c>
      <c r="C36" s="352">
        <v>1</v>
      </c>
      <c r="D36" s="339" t="str">
        <f>'[2]Zonas'!B10</f>
        <v>CASA DE PADUA</v>
      </c>
      <c r="E36" s="429">
        <v>19</v>
      </c>
      <c r="F36" s="339" t="str">
        <f>'[2]Zonas'!B11</f>
        <v>ARSENAL ZARATE</v>
      </c>
      <c r="G36" s="429">
        <v>14</v>
      </c>
      <c r="H36" s="369">
        <v>1</v>
      </c>
      <c r="I36" s="370">
        <v>0.638888888888889</v>
      </c>
      <c r="J36" s="555"/>
      <c r="K36" s="556"/>
    </row>
    <row r="37" spans="2:11" ht="24.75" customHeight="1">
      <c r="B37" s="378" t="s">
        <v>32</v>
      </c>
      <c r="C37" s="354">
        <v>1</v>
      </c>
      <c r="D37" s="430" t="str">
        <f>'[2]Zonas'!B12</f>
        <v>SAN JOSE</v>
      </c>
      <c r="E37" s="371">
        <v>31</v>
      </c>
      <c r="F37" s="430" t="str">
        <f>'[2]Zonas'!B13</f>
        <v>ENSENADA</v>
      </c>
      <c r="G37" s="371">
        <v>0</v>
      </c>
      <c r="H37" s="371">
        <v>2</v>
      </c>
      <c r="I37" s="431">
        <v>0.638888888888889</v>
      </c>
      <c r="J37" s="551"/>
      <c r="K37" s="552"/>
    </row>
    <row r="38" spans="2:11" ht="24.75" customHeight="1">
      <c r="B38" s="378" t="s">
        <v>33</v>
      </c>
      <c r="C38" s="354">
        <v>2</v>
      </c>
      <c r="D38" s="332" t="str">
        <f>'[2]Zonas'!C10</f>
        <v>LUJAN</v>
      </c>
      <c r="E38" s="356">
        <v>10</v>
      </c>
      <c r="F38" s="332" t="str">
        <f>'[2]Zonas'!C11</f>
        <v>MERCEDES</v>
      </c>
      <c r="G38" s="356">
        <v>12</v>
      </c>
      <c r="H38" s="371">
        <v>3</v>
      </c>
      <c r="I38" s="431">
        <v>0.638888888888889</v>
      </c>
      <c r="J38" s="551"/>
      <c r="K38" s="552"/>
    </row>
    <row r="39" spans="2:11" ht="24.75" customHeight="1">
      <c r="B39" s="378" t="s">
        <v>34</v>
      </c>
      <c r="C39" s="354">
        <v>2</v>
      </c>
      <c r="D39" s="332" t="str">
        <f>'[2]Zonas'!C12</f>
        <v>LOS CEDROS</v>
      </c>
      <c r="E39" s="356">
        <v>21</v>
      </c>
      <c r="F39" s="332" t="str">
        <f>'[2]Zonas'!C13</f>
        <v>LAS HERAS</v>
      </c>
      <c r="G39" s="356">
        <v>7</v>
      </c>
      <c r="H39" s="371">
        <v>1</v>
      </c>
      <c r="I39" s="357">
        <v>0.6527777777777778</v>
      </c>
      <c r="J39" s="553"/>
      <c r="K39" s="554"/>
    </row>
    <row r="40" spans="2:11" ht="24.75" customHeight="1">
      <c r="B40" s="378" t="s">
        <v>35</v>
      </c>
      <c r="C40" s="354">
        <v>6</v>
      </c>
      <c r="D40" s="332" t="str">
        <f>'[2]Zonas'!G10</f>
        <v>ARECO</v>
      </c>
      <c r="E40" s="356">
        <v>23</v>
      </c>
      <c r="F40" s="332" t="str">
        <f>'[2]Zonas'!G11</f>
        <v>TIRO FEDERAL DE SAN PEDRO</v>
      </c>
      <c r="G40" s="356">
        <v>10</v>
      </c>
      <c r="H40" s="371">
        <v>2</v>
      </c>
      <c r="I40" s="357">
        <v>0.6527777777777778</v>
      </c>
      <c r="J40" s="551"/>
      <c r="K40" s="552"/>
    </row>
    <row r="41" spans="2:11" ht="24.75" customHeight="1">
      <c r="B41" s="378" t="s">
        <v>36</v>
      </c>
      <c r="C41" s="356">
        <v>6</v>
      </c>
      <c r="D41" s="330" t="str">
        <f>'[2]Zonas'!G12</f>
        <v>SAN MIGUEL</v>
      </c>
      <c r="E41" s="354">
        <v>26</v>
      </c>
      <c r="F41" s="330" t="str">
        <f>'[2]Zonas'!G13</f>
        <v>TIRO FEDERAL DE BADERO</v>
      </c>
      <c r="G41" s="354">
        <v>12</v>
      </c>
      <c r="H41" s="371">
        <v>3</v>
      </c>
      <c r="I41" s="357">
        <v>0.6527777777777778</v>
      </c>
      <c r="J41" s="551"/>
      <c r="K41" s="552"/>
    </row>
    <row r="42" spans="2:11" ht="24.75" customHeight="1">
      <c r="B42" s="423" t="s">
        <v>37</v>
      </c>
      <c r="C42" s="362">
        <v>6</v>
      </c>
      <c r="D42" s="335" t="str">
        <f>'[2]Zonas'!G3</f>
        <v>CASI</v>
      </c>
      <c r="E42" s="371">
        <v>31</v>
      </c>
      <c r="F42" s="335" t="str">
        <f>'[2]Zonas'!G4</f>
        <v>BELGRANO ATHLETIC</v>
      </c>
      <c r="G42" s="371">
        <v>0</v>
      </c>
      <c r="H42" s="362">
        <v>1</v>
      </c>
      <c r="I42" s="388">
        <v>0.6666666666666666</v>
      </c>
      <c r="J42" s="551"/>
      <c r="K42" s="552"/>
    </row>
    <row r="43" spans="2:11" ht="24.75" customHeight="1">
      <c r="B43" s="378" t="s">
        <v>38</v>
      </c>
      <c r="C43" s="360">
        <v>6</v>
      </c>
      <c r="D43" s="338" t="str">
        <f>'[2]Zonas'!G5</f>
        <v>LOMAS ATHLETIC</v>
      </c>
      <c r="E43" s="354">
        <v>17</v>
      </c>
      <c r="F43" s="338" t="str">
        <f>'[2]Zonas'!G6</f>
        <v>CENTRO NAVAL</v>
      </c>
      <c r="G43" s="354">
        <v>12</v>
      </c>
      <c r="H43" s="362">
        <v>2</v>
      </c>
      <c r="I43" s="375">
        <v>0.6666666666666666</v>
      </c>
      <c r="J43" s="551"/>
      <c r="K43" s="552"/>
    </row>
    <row r="44" spans="2:11" ht="24.75" customHeight="1">
      <c r="B44" s="378" t="s">
        <v>39</v>
      </c>
      <c r="C44" s="362">
        <v>9</v>
      </c>
      <c r="D44" s="338" t="str">
        <f>'[2]Zonas'!J3</f>
        <v>NEWMAN</v>
      </c>
      <c r="E44" s="354">
        <v>35</v>
      </c>
      <c r="F44" s="338" t="str">
        <f>'[2]Zonas'!J4</f>
        <v>MARIANO MORENO</v>
      </c>
      <c r="G44" s="354">
        <v>0</v>
      </c>
      <c r="H44" s="360">
        <v>3</v>
      </c>
      <c r="I44" s="375">
        <v>0.6666666666666666</v>
      </c>
      <c r="J44" s="551" t="s">
        <v>0</v>
      </c>
      <c r="K44" s="552"/>
    </row>
    <row r="45" spans="2:11" ht="24.75" customHeight="1">
      <c r="B45" s="378" t="s">
        <v>40</v>
      </c>
      <c r="C45" s="380">
        <v>9</v>
      </c>
      <c r="D45" s="335" t="str">
        <f>'[2]Zonas'!J5</f>
        <v>LA SALLE</v>
      </c>
      <c r="E45" s="371">
        <v>21</v>
      </c>
      <c r="F45" s="335" t="str">
        <f>'[2]Zonas'!J6</f>
        <v>SAN FERNANDO</v>
      </c>
      <c r="G45" s="371">
        <v>31</v>
      </c>
      <c r="H45" s="362">
        <v>1</v>
      </c>
      <c r="I45" s="388">
        <v>0.6805555555555555</v>
      </c>
      <c r="J45" s="551"/>
      <c r="K45" s="552"/>
    </row>
    <row r="46" spans="2:11" ht="24.75" customHeight="1">
      <c r="B46" s="378" t="s">
        <v>41</v>
      </c>
      <c r="C46" s="360">
        <v>10</v>
      </c>
      <c r="D46" s="338" t="str">
        <f>'[2]Zonas'!K3</f>
        <v>BANCO NACION</v>
      </c>
      <c r="E46" s="354">
        <v>29</v>
      </c>
      <c r="F46" s="338" t="str">
        <f>'[2]Zonas'!K4</f>
        <v>DELTA</v>
      </c>
      <c r="G46" s="354">
        <v>5</v>
      </c>
      <c r="H46" s="362">
        <v>2</v>
      </c>
      <c r="I46" s="388">
        <v>0.6805555555555555</v>
      </c>
      <c r="J46" s="551"/>
      <c r="K46" s="552"/>
    </row>
    <row r="47" spans="2:11" ht="24.75" customHeight="1">
      <c r="B47" s="378" t="s">
        <v>42</v>
      </c>
      <c r="C47" s="380">
        <v>10</v>
      </c>
      <c r="D47" s="338" t="str">
        <f>'[2]Zonas'!K5</f>
        <v>ST. BRENDANS</v>
      </c>
      <c r="E47" s="354">
        <v>7</v>
      </c>
      <c r="F47" s="338" t="str">
        <f>'[2]Zonas'!K6</f>
        <v>DEPORTIVA FRANCESA</v>
      </c>
      <c r="G47" s="354">
        <v>12</v>
      </c>
      <c r="H47" s="362">
        <v>3</v>
      </c>
      <c r="I47" s="388">
        <v>0.6805555555555555</v>
      </c>
      <c r="J47" s="551"/>
      <c r="K47" s="552"/>
    </row>
    <row r="48" spans="2:11" ht="24.75" customHeight="1">
      <c r="B48" s="379" t="s">
        <v>43</v>
      </c>
      <c r="C48" s="432">
        <v>12</v>
      </c>
      <c r="D48" s="346" t="str">
        <f>'[2]Zonas'!M3</f>
        <v>ATLETICO DEL ROSARIO</v>
      </c>
      <c r="E48" s="433">
        <v>14</v>
      </c>
      <c r="F48" s="346" t="str">
        <f>'[2]Zonas'!M4</f>
        <v>ALUMNI</v>
      </c>
      <c r="G48" s="433">
        <v>29</v>
      </c>
      <c r="H48" s="363">
        <v>1</v>
      </c>
      <c r="I48" s="364">
        <v>0.6944444444444445</v>
      </c>
      <c r="J48" s="551"/>
      <c r="K48" s="552"/>
    </row>
    <row r="49" spans="2:11" ht="24.75" customHeight="1" thickBot="1">
      <c r="B49" s="382" t="s">
        <v>44</v>
      </c>
      <c r="C49" s="383">
        <v>12</v>
      </c>
      <c r="D49" s="348" t="str">
        <f>'[2]Zonas'!M5</f>
        <v>MANUEL BELGRANO</v>
      </c>
      <c r="E49" s="434">
        <v>12</v>
      </c>
      <c r="F49" s="348" t="str">
        <f>'[2]Zonas'!M6</f>
        <v>C.U. DE QUILMES</v>
      </c>
      <c r="G49" s="434">
        <v>14</v>
      </c>
      <c r="H49" s="367">
        <v>2</v>
      </c>
      <c r="I49" s="376">
        <v>0.6944444444444445</v>
      </c>
      <c r="J49" s="549"/>
      <c r="K49" s="550"/>
    </row>
    <row r="50" spans="2:11" ht="7.5" customHeight="1">
      <c r="B50" s="149"/>
      <c r="C50" s="150"/>
      <c r="D50" s="151"/>
      <c r="E50" s="152"/>
      <c r="F50" s="151"/>
      <c r="G50" s="152"/>
      <c r="H50" s="150"/>
      <c r="I50" s="153"/>
      <c r="J50" s="154"/>
      <c r="K50" s="154"/>
    </row>
    <row r="51" spans="2:11" ht="15" customHeight="1">
      <c r="B51" s="155"/>
      <c r="C51" s="156"/>
      <c r="D51" s="435" t="s">
        <v>91</v>
      </c>
      <c r="E51" s="158"/>
      <c r="F51" s="159" t="s">
        <v>57</v>
      </c>
      <c r="G51" s="160"/>
      <c r="H51" s="161"/>
      <c r="I51" s="162"/>
      <c r="J51" s="162"/>
      <c r="K51" s="162"/>
    </row>
    <row r="52" spans="2:11" ht="9.75" customHeight="1">
      <c r="B52" s="155"/>
      <c r="C52" s="146"/>
      <c r="D52" s="146"/>
      <c r="F52" s="151"/>
      <c r="G52" s="146"/>
      <c r="H52" s="146"/>
      <c r="I52" s="162"/>
      <c r="J52" s="162"/>
      <c r="K52" s="162"/>
    </row>
    <row r="90" spans="2:13" s="145" customFormat="1" ht="12.75">
      <c r="B90" s="142"/>
      <c r="C90" s="143"/>
      <c r="D90" s="144"/>
      <c r="E90" s="144"/>
      <c r="F90" s="144"/>
      <c r="G90" s="144"/>
      <c r="H90" s="143">
        <f>'Fixture ALUMNI'!F2</f>
        <v>0</v>
      </c>
      <c r="L90" s="146"/>
      <c r="M90" s="146"/>
    </row>
  </sheetData>
  <sheetProtection/>
  <mergeCells count="43"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9:K49"/>
    <mergeCell ref="J43:K43"/>
    <mergeCell ref="J44:K44"/>
    <mergeCell ref="J45:K45"/>
    <mergeCell ref="J46:K46"/>
    <mergeCell ref="J47:K47"/>
    <mergeCell ref="J48:K48"/>
  </mergeCells>
  <printOptions horizontalCentered="1"/>
  <pageMargins left="0.2755905511811024" right="0.15748031496062992" top="0.31496062992125984" bottom="0.31496062992125984" header="0" footer="0"/>
  <pageSetup fitToHeight="1" fitToWidth="1" horizontalDpi="1200" verticalDpi="12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Toshiba</cp:lastModifiedBy>
  <cp:lastPrinted>2015-10-23T20:08:15Z</cp:lastPrinted>
  <dcterms:created xsi:type="dcterms:W3CDTF">2002-09-24T18:32:48Z</dcterms:created>
  <dcterms:modified xsi:type="dcterms:W3CDTF">2015-10-26T18:54:28Z</dcterms:modified>
  <cp:category/>
  <cp:version/>
  <cp:contentType/>
  <cp:contentStatus/>
</cp:coreProperties>
</file>