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6075" tabRatio="964" activeTab="5"/>
  </bookViews>
  <sheets>
    <sheet name="Ranking 2011- Zonas 2012" sheetId="1" r:id="rId1"/>
    <sheet name="Zonas" sheetId="2" r:id="rId2"/>
    <sheet name="Zonas Planillas" sheetId="3" state="hidden" r:id="rId3"/>
    <sheet name="Tablas SAN ANDRES" sheetId="4" state="hidden" r:id="rId4"/>
    <sheet name="SAN ANDRES" sheetId="5" r:id="rId5"/>
    <sheet name="HINDU" sheetId="6" r:id="rId6"/>
    <sheet name="Tablas HINDU" sheetId="7" state="hidden" r:id="rId7"/>
    <sheet name="AD FRANCESA" sheetId="8" r:id="rId8"/>
    <sheet name="Tablas AD FRANCESA" sheetId="9" state="hidden" r:id="rId9"/>
    <sheet name="Zonas Domingo 18" sheetId="10" r:id="rId10"/>
    <sheet name="Zonas Domingo" sheetId="11" state="hidden" r:id="rId11"/>
  </sheets>
  <definedNames>
    <definedName name="_xlnm.Print_Area" localSheetId="7">'AD FRANCESA'!$A$1:$J$49</definedName>
    <definedName name="_xlnm.Print_Area" localSheetId="5">'HINDU'!$A$1:$J$46</definedName>
    <definedName name="_xlnm.Print_Area" localSheetId="0">'Ranking 2011- Zonas 2012'!$A$1:$AD$55</definedName>
    <definedName name="_xlnm.Print_Area" localSheetId="4">'SAN ANDRES'!$A$1:$J$43</definedName>
    <definedName name="_xlnm.Print_Area" localSheetId="8">'Tablas AD FRANCESA'!$A$1:$M$82</definedName>
    <definedName name="_xlnm.Print_Area" localSheetId="6">'Tablas HINDU'!$A$1:$M$126</definedName>
    <definedName name="_xlnm.Print_Area" localSheetId="3">'Tablas SAN ANDRES'!$A$1:$M$127</definedName>
    <definedName name="_xlnm.Print_Area" localSheetId="9">'Zonas Domingo 18'!$A$1:$I$46</definedName>
    <definedName name="_xlnm.Print_Area" localSheetId="2">'Zonas Planillas'!$A$1:$L$31</definedName>
    <definedName name="solver_cvg" localSheetId="8" hidden="1">0.001</definedName>
    <definedName name="solver_cvg" localSheetId="6" hidden="1">0.001</definedName>
    <definedName name="solver_cvg" localSheetId="3" hidden="1">0.001</definedName>
    <definedName name="solver_cvg" localSheetId="10" hidden="1">0.001</definedName>
    <definedName name="solver_drv" localSheetId="8" hidden="1">1</definedName>
    <definedName name="solver_drv" localSheetId="6" hidden="1">1</definedName>
    <definedName name="solver_drv" localSheetId="3" hidden="1">1</definedName>
    <definedName name="solver_drv" localSheetId="10" hidden="1">1</definedName>
    <definedName name="solver_est" localSheetId="8" hidden="1">1</definedName>
    <definedName name="solver_est" localSheetId="6" hidden="1">1</definedName>
    <definedName name="solver_est" localSheetId="3" hidden="1">1</definedName>
    <definedName name="solver_est" localSheetId="10" hidden="1">1</definedName>
    <definedName name="solver_itr" localSheetId="8" hidden="1">100</definedName>
    <definedName name="solver_itr" localSheetId="6" hidden="1">100</definedName>
    <definedName name="solver_itr" localSheetId="3" hidden="1">100</definedName>
    <definedName name="solver_itr" localSheetId="10" hidden="1">100</definedName>
    <definedName name="solver_lin" localSheetId="8" hidden="1">2</definedName>
    <definedName name="solver_lin" localSheetId="6" hidden="1">2</definedName>
    <definedName name="solver_lin" localSheetId="3" hidden="1">2</definedName>
    <definedName name="solver_lin" localSheetId="10" hidden="1">2</definedName>
    <definedName name="solver_neg" localSheetId="8" hidden="1">2</definedName>
    <definedName name="solver_neg" localSheetId="6" hidden="1">2</definedName>
    <definedName name="solver_neg" localSheetId="3" hidden="1">2</definedName>
    <definedName name="solver_neg" localSheetId="10" hidden="1">2</definedName>
    <definedName name="solver_num" localSheetId="8" hidden="1">0</definedName>
    <definedName name="solver_num" localSheetId="6" hidden="1">0</definedName>
    <definedName name="solver_num" localSheetId="3" hidden="1">0</definedName>
    <definedName name="solver_num" localSheetId="10" hidden="1">0</definedName>
    <definedName name="solver_nwt" localSheetId="8" hidden="1">1</definedName>
    <definedName name="solver_nwt" localSheetId="6" hidden="1">1</definedName>
    <definedName name="solver_nwt" localSheetId="3" hidden="1">1</definedName>
    <definedName name="solver_nwt" localSheetId="10" hidden="1">1</definedName>
    <definedName name="solver_opt" localSheetId="8" hidden="1">'Tablas AD FRANCESA'!#REF!</definedName>
    <definedName name="solver_opt" localSheetId="6" hidden="1">'Tablas HINDU'!#REF!</definedName>
    <definedName name="solver_opt" localSheetId="3" hidden="1">'Tablas SAN ANDRES'!#REF!</definedName>
    <definedName name="solver_opt" localSheetId="10" hidden="1">'Zonas Domingo'!#REF!</definedName>
    <definedName name="solver_pre" localSheetId="8" hidden="1">0.000001</definedName>
    <definedName name="solver_pre" localSheetId="6" hidden="1">0.000001</definedName>
    <definedName name="solver_pre" localSheetId="3" hidden="1">0.000001</definedName>
    <definedName name="solver_pre" localSheetId="10" hidden="1">0.000001</definedName>
    <definedName name="solver_scl" localSheetId="8" hidden="1">2</definedName>
    <definedName name="solver_scl" localSheetId="6" hidden="1">2</definedName>
    <definedName name="solver_scl" localSheetId="3" hidden="1">2</definedName>
    <definedName name="solver_scl" localSheetId="10" hidden="1">2</definedName>
    <definedName name="solver_sho" localSheetId="8" hidden="1">2</definedName>
    <definedName name="solver_sho" localSheetId="6" hidden="1">2</definedName>
    <definedName name="solver_sho" localSheetId="3" hidden="1">2</definedName>
    <definedName name="solver_sho" localSheetId="10" hidden="1">2</definedName>
    <definedName name="solver_tim" localSheetId="8" hidden="1">100</definedName>
    <definedName name="solver_tim" localSheetId="6" hidden="1">100</definedName>
    <definedName name="solver_tim" localSheetId="3" hidden="1">100</definedName>
    <definedName name="solver_tim" localSheetId="10" hidden="1">100</definedName>
    <definedName name="solver_tol" localSheetId="8" hidden="1">0.05</definedName>
    <definedName name="solver_tol" localSheetId="6" hidden="1">0.05</definedName>
    <definedName name="solver_tol" localSheetId="3" hidden="1">0.05</definedName>
    <definedName name="solver_tol" localSheetId="10" hidden="1">0.05</definedName>
    <definedName name="solver_typ" localSheetId="8" hidden="1">1</definedName>
    <definedName name="solver_typ" localSheetId="6" hidden="1">1</definedName>
    <definedName name="solver_typ" localSheetId="3" hidden="1">1</definedName>
    <definedName name="solver_typ" localSheetId="10" hidden="1">1</definedName>
    <definedName name="solver_val" localSheetId="8" hidden="1">0</definedName>
    <definedName name="solver_val" localSheetId="6" hidden="1">0</definedName>
    <definedName name="solver_val" localSheetId="3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<sst xmlns="http://schemas.openxmlformats.org/spreadsheetml/2006/main" count="1669" uniqueCount="408">
  <si>
    <t xml:space="preserve"> </t>
  </si>
  <si>
    <t>Nº DE CLUB</t>
  </si>
  <si>
    <t>CLUB</t>
  </si>
  <si>
    <t>1</t>
  </si>
  <si>
    <t>C.A.S.I.</t>
  </si>
  <si>
    <t>46</t>
  </si>
  <si>
    <t>2</t>
  </si>
  <si>
    <t>47</t>
  </si>
  <si>
    <t>3</t>
  </si>
  <si>
    <t>48</t>
  </si>
  <si>
    <t>4</t>
  </si>
  <si>
    <t>49</t>
  </si>
  <si>
    <t>5</t>
  </si>
  <si>
    <t>50</t>
  </si>
  <si>
    <t>6</t>
  </si>
  <si>
    <t>51</t>
  </si>
  <si>
    <t>7</t>
  </si>
  <si>
    <t>52</t>
  </si>
  <si>
    <t>8</t>
  </si>
  <si>
    <t>53</t>
  </si>
  <si>
    <t>9</t>
  </si>
  <si>
    <t>54</t>
  </si>
  <si>
    <t>10</t>
  </si>
  <si>
    <t>55</t>
  </si>
  <si>
    <t>11</t>
  </si>
  <si>
    <t>56</t>
  </si>
  <si>
    <t>12</t>
  </si>
  <si>
    <t>57</t>
  </si>
  <si>
    <t>13</t>
  </si>
  <si>
    <t>58</t>
  </si>
  <si>
    <t>14</t>
  </si>
  <si>
    <t>59</t>
  </si>
  <si>
    <t>15</t>
  </si>
  <si>
    <t>60</t>
  </si>
  <si>
    <t>16</t>
  </si>
  <si>
    <t>61</t>
  </si>
  <si>
    <t>17</t>
  </si>
  <si>
    <t>62</t>
  </si>
  <si>
    <t>18</t>
  </si>
  <si>
    <t>63</t>
  </si>
  <si>
    <t>19</t>
  </si>
  <si>
    <t>64</t>
  </si>
  <si>
    <t>20</t>
  </si>
  <si>
    <t>65</t>
  </si>
  <si>
    <t>21</t>
  </si>
  <si>
    <t>66</t>
  </si>
  <si>
    <t>22</t>
  </si>
  <si>
    <t>67</t>
  </si>
  <si>
    <t>23</t>
  </si>
  <si>
    <t>68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</si>
  <si>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</si>
  <si>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</si>
  <si>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</si>
  <si>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</si>
  <si>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</si>
  <si>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</si>
  <si>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</si>
  <si>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</si>
  <si>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</si>
  <si>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</si>
  <si>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</si>
  <si>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</si>
  <si>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</si>
  <si>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</si>
  <si>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</si>
  <si>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</si>
  <si>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</si>
  <si>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</si>
  <si>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</si>
  <si>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</si>
  <si>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</si>
  <si>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</si>
  <si>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HINDÚ</t>
  </si>
  <si>
    <t>Clubes Campeones de Seven de la URBA</t>
  </si>
  <si>
    <t>TARAGUÍ RUGBY</t>
  </si>
  <si>
    <t>ATLÉTICO DEL ROSARIO</t>
  </si>
  <si>
    <t>HINDU</t>
  </si>
  <si>
    <t>OLIVOS</t>
  </si>
  <si>
    <t>NEWMAN</t>
  </si>
  <si>
    <t>ALUMNI</t>
  </si>
  <si>
    <t>REGATAS BELLA VISTA</t>
  </si>
  <si>
    <t>SAN FERNANDO</t>
  </si>
  <si>
    <t>69</t>
  </si>
  <si>
    <t>70</t>
  </si>
  <si>
    <t>71</t>
  </si>
  <si>
    <t>72</t>
  </si>
  <si>
    <t>BUENOS AIRES</t>
  </si>
  <si>
    <t>BEROMAMA</t>
  </si>
  <si>
    <t>73</t>
  </si>
  <si>
    <t>74</t>
  </si>
  <si>
    <t>Campeonato</t>
  </si>
  <si>
    <t>Clasificación</t>
  </si>
  <si>
    <t>75</t>
  </si>
  <si>
    <t>76</t>
  </si>
  <si>
    <t>77</t>
  </si>
  <si>
    <t>78</t>
  </si>
  <si>
    <t>LA PLATA</t>
  </si>
  <si>
    <t>ATLETICO y PROGRESO</t>
  </si>
  <si>
    <t>FLORESTA</t>
  </si>
  <si>
    <t>DAOM</t>
  </si>
  <si>
    <t>LAS CAÑAS</t>
  </si>
  <si>
    <t>ARSENAL ZARATE</t>
  </si>
  <si>
    <t>ARGENTINO</t>
  </si>
  <si>
    <t>SAN ALBANO</t>
  </si>
  <si>
    <t>LA SALLE</t>
  </si>
  <si>
    <t>ARECO</t>
  </si>
  <si>
    <t>SAN CIRANO</t>
  </si>
  <si>
    <t>DON BOSCO</t>
  </si>
  <si>
    <t>MANUEL BELGRANO</t>
  </si>
  <si>
    <t>SAN PATRICIO</t>
  </si>
  <si>
    <t>G y E DE ITUZAINGO</t>
  </si>
  <si>
    <t>LOS MATREROS</t>
  </si>
  <si>
    <t>SAN MARTIN</t>
  </si>
  <si>
    <t>LICEO NAVAL</t>
  </si>
  <si>
    <t>GIMNASIA y ESGRIMA</t>
  </si>
  <si>
    <t>SAN LUIS</t>
  </si>
  <si>
    <t>LOMAS ATHLETIC</t>
  </si>
  <si>
    <t>ATLETICO DEL ROSARIO</t>
  </si>
  <si>
    <t>BANCO NACION</t>
  </si>
  <si>
    <t>LOS TILOS</t>
  </si>
  <si>
    <t>CURUPAYTI</t>
  </si>
  <si>
    <t>HURLING</t>
  </si>
  <si>
    <t>DEPORTIVA FRANCESA</t>
  </si>
  <si>
    <t>SAN ANDRES</t>
  </si>
  <si>
    <t>SAN CARLOS</t>
  </si>
  <si>
    <t>CHAMPAGNAT</t>
  </si>
  <si>
    <t>79</t>
  </si>
  <si>
    <t>VIRREYES</t>
  </si>
  <si>
    <t>80</t>
  </si>
  <si>
    <t>MARIANO MORENO</t>
  </si>
  <si>
    <t>81</t>
  </si>
  <si>
    <t>LICEO MILITAR</t>
  </si>
  <si>
    <t>EQUIPOS DESCENDIDOS</t>
  </si>
  <si>
    <t>EQUIPOS ASCENDIDOS</t>
  </si>
  <si>
    <t>LANUS</t>
  </si>
  <si>
    <t>TIGRE</t>
  </si>
  <si>
    <t>PUCARA</t>
  </si>
  <si>
    <t>82</t>
  </si>
  <si>
    <t xml:space="preserve">Clasifican los 1º de Zona y los dos </t>
  </si>
  <si>
    <t>Clasifican los primeros de Zona al domingo</t>
  </si>
  <si>
    <t>mejores 2º al domingo</t>
  </si>
  <si>
    <t>A</t>
  </si>
  <si>
    <t>B</t>
  </si>
  <si>
    <t>C</t>
  </si>
  <si>
    <t>D</t>
  </si>
  <si>
    <t>GANADORES DE ZONA</t>
  </si>
  <si>
    <t>Clasifican los primeros de Zona a la Semifinal</t>
  </si>
  <si>
    <t>Final Seven Campeonato</t>
  </si>
  <si>
    <t>Semifinal</t>
  </si>
  <si>
    <t>Final</t>
  </si>
  <si>
    <t>m2</t>
  </si>
  <si>
    <t>2m2</t>
  </si>
  <si>
    <t xml:space="preserve">ZONAS DEL DÍA DOMINGO </t>
  </si>
  <si>
    <t xml:space="preserve">ZONAS DEL DÍA SABADO </t>
  </si>
  <si>
    <t>S.I.C</t>
  </si>
  <si>
    <t>LOS CEDROS</t>
  </si>
  <si>
    <t>C.U. DE QUILMES</t>
  </si>
  <si>
    <t>MERCEDES</t>
  </si>
  <si>
    <t>ITALIANO</t>
  </si>
  <si>
    <t>SAN MARCOS</t>
  </si>
  <si>
    <t>ALBATROS</t>
  </si>
  <si>
    <t>ATLETICO SAN ANDRES</t>
  </si>
  <si>
    <t>PORTEÑO</t>
  </si>
  <si>
    <t>ALMAFUERTE</t>
  </si>
  <si>
    <t>SAN JOSE</t>
  </si>
  <si>
    <t>SAN MIGUEL</t>
  </si>
  <si>
    <t>LOS PINOS</t>
  </si>
  <si>
    <t>VARELA JR.</t>
  </si>
  <si>
    <t>SOCIEDAD HEBRAICA</t>
  </si>
  <si>
    <t>CIUDAD DE CAMPANA</t>
  </si>
  <si>
    <t>OBRAS SANITARIAS</t>
  </si>
  <si>
    <t>DEFENSORES DE GLEW</t>
  </si>
  <si>
    <t>MONTE GRANDE</t>
  </si>
  <si>
    <t>CENTRO NAVAL</t>
  </si>
  <si>
    <t>BANCO HIPOTECARIO</t>
  </si>
  <si>
    <t>LUJAN</t>
  </si>
  <si>
    <t>ATLETICO CHASCOMUS</t>
  </si>
  <si>
    <t>EL RETIRO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</si>
  <si>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</si>
  <si>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</si>
  <si>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</si>
  <si>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</si>
  <si>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</si>
  <si>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</si>
  <si>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</si>
  <si>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</si>
  <si>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</si>
  <si>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ZONA 10</t>
  </si>
  <si>
    <t>ZONA 11</t>
  </si>
  <si>
    <t>ZONA 12</t>
  </si>
  <si>
    <t>SIC</t>
  </si>
  <si>
    <t>CUBA</t>
  </si>
  <si>
    <t>CASI</t>
  </si>
  <si>
    <t>SAPA</t>
  </si>
  <si>
    <t>Clasificacion</t>
  </si>
  <si>
    <t>SITAS</t>
  </si>
  <si>
    <t>Los 4 semifinalistas de la Copa Clasificación ascienden a la zona Campeonato del Seven 2012</t>
  </si>
  <si>
    <t>Los 4 últimos de la Zona Campeonato descienden a la zona Clasificación del Seven 2012</t>
  </si>
  <si>
    <t>Equipos que dieron WO en el  Seven 2011</t>
  </si>
  <si>
    <t>T.F. DE BARADERO</t>
  </si>
  <si>
    <t>BELGRANO</t>
  </si>
  <si>
    <t>ST BRENDANS</t>
  </si>
  <si>
    <t>T.F. DE SAN PEDRO</t>
  </si>
  <si>
    <t>DELTA</t>
  </si>
  <si>
    <t>CASA DE PADUA</t>
  </si>
  <si>
    <t>CIUDAD DE BS. AS</t>
  </si>
  <si>
    <t>PUEYRREDON</t>
  </si>
  <si>
    <t>U DE LA PLATA</t>
  </si>
  <si>
    <t>VICENTE LOPEZ</t>
  </si>
  <si>
    <t>83</t>
  </si>
  <si>
    <t>84</t>
  </si>
  <si>
    <t>BERISSO</t>
  </si>
  <si>
    <t>LAS HERAS</t>
  </si>
  <si>
    <t>Final Seven Clasificación</t>
  </si>
  <si>
    <t>T.F SAN PEDRO</t>
  </si>
  <si>
    <t>ST. BRENDANS</t>
  </si>
  <si>
    <t>ATL. y PROGRESO</t>
  </si>
  <si>
    <t>REGATAS B VISTA</t>
  </si>
  <si>
    <t>ATL. ROSARIO</t>
  </si>
  <si>
    <t>M. MORENO</t>
  </si>
  <si>
    <t>Gy ESGRIMA</t>
  </si>
  <si>
    <t>A.D. FRANCESA</t>
  </si>
  <si>
    <t>CIUDAD DE BS.AS.</t>
  </si>
  <si>
    <t>BCO. NACION</t>
  </si>
  <si>
    <t>GyE ITUZAINGO</t>
  </si>
  <si>
    <t>LOMAS ATHL.</t>
  </si>
  <si>
    <t>A. ZARATE</t>
  </si>
  <si>
    <t>M. BELGRANO</t>
  </si>
  <si>
    <t>ATL SAN ANDRES</t>
  </si>
  <si>
    <t>C. DE CAMPANA</t>
  </si>
  <si>
    <t>BCO HIPOTECARIO</t>
  </si>
  <si>
    <t>O. SANITARIAS</t>
  </si>
  <si>
    <t>VARELA JR</t>
  </si>
  <si>
    <t>ATL. CHASCOMUS</t>
  </si>
  <si>
    <t>C. QUILMES</t>
  </si>
  <si>
    <t>DEF. GLEW</t>
  </si>
  <si>
    <t>SOC. HEBRAICA</t>
  </si>
  <si>
    <t>SEDES</t>
  </si>
  <si>
    <t>A.D FRANCESA</t>
  </si>
  <si>
    <t>Nº de Par.</t>
  </si>
  <si>
    <t>Zona</t>
  </si>
  <si>
    <t>Equipo</t>
  </si>
  <si>
    <t>Res</t>
  </si>
  <si>
    <t>Cancha</t>
  </si>
  <si>
    <t>Horario</t>
  </si>
  <si>
    <t>REFEREE</t>
  </si>
  <si>
    <t>vs</t>
  </si>
  <si>
    <t>Primeros</t>
  </si>
  <si>
    <t>Equipos</t>
  </si>
  <si>
    <t xml:space="preserve">Zona </t>
  </si>
  <si>
    <t>segundos</t>
  </si>
  <si>
    <t>Resultado</t>
  </si>
  <si>
    <t>Zona "2" Campeonato</t>
  </si>
  <si>
    <t>Tabla de Posiciones</t>
  </si>
  <si>
    <t>TF</t>
  </si>
  <si>
    <t>TC</t>
  </si>
  <si>
    <t>Dif</t>
  </si>
  <si>
    <t>PUNTOS</t>
  </si>
  <si>
    <t>Zona "5" Campeonato</t>
  </si>
  <si>
    <t>Zona "9" Campeonato</t>
  </si>
  <si>
    <t>Zona "11" Campeonato</t>
  </si>
  <si>
    <t>Hora</t>
  </si>
  <si>
    <t>Zona "4" Clasificacion</t>
  </si>
  <si>
    <t>Zona "9" Clasificacion</t>
  </si>
  <si>
    <t>Zona "10" Clasificacion</t>
  </si>
  <si>
    <t>Zona "1" Campeonato</t>
  </si>
  <si>
    <t>Zona "3" Campeonato</t>
  </si>
  <si>
    <t>Zona "6" Campeonato</t>
  </si>
  <si>
    <t>Zona "12" Campeonato</t>
  </si>
  <si>
    <t>Zona "1" Clasificacion</t>
  </si>
  <si>
    <t>Zona "2" Clasificacion</t>
  </si>
  <si>
    <t>Zona "5" Clasificacion</t>
  </si>
  <si>
    <t>Zona "6" Clasificacion</t>
  </si>
  <si>
    <t>Zona "4" Campeonato</t>
  </si>
  <si>
    <t>Zona "7" Campeonato</t>
  </si>
  <si>
    <t>Zona "8" Campeonato</t>
  </si>
  <si>
    <t>Zona "10" Campeonato</t>
  </si>
  <si>
    <t>Zona "3" Clasificacion</t>
  </si>
  <si>
    <t>Zona "7" Clasificacion</t>
  </si>
  <si>
    <t>Zona "8" Clasificacion</t>
  </si>
  <si>
    <t>Nº de Partido</t>
  </si>
  <si>
    <t>1clas.</t>
  </si>
  <si>
    <t>2clas.</t>
  </si>
  <si>
    <t>3clas.</t>
  </si>
  <si>
    <t>4clas.</t>
  </si>
  <si>
    <t>SEMIFINALES</t>
  </si>
  <si>
    <t xml:space="preserve">GZA </t>
  </si>
  <si>
    <t xml:space="preserve">GZD </t>
  </si>
  <si>
    <t xml:space="preserve">GZB </t>
  </si>
  <si>
    <t xml:space="preserve">GZC </t>
  </si>
  <si>
    <t>FINALES</t>
  </si>
  <si>
    <t>Campeonato "A"</t>
  </si>
  <si>
    <t>Campeonato "B"</t>
  </si>
  <si>
    <t>Campeonato "C"</t>
  </si>
  <si>
    <t>Campeonato "D"</t>
  </si>
  <si>
    <t>Clasificación "A"</t>
  </si>
  <si>
    <t>Clasificación "B"</t>
  </si>
  <si>
    <t>Clasificación "C"</t>
  </si>
  <si>
    <t>Clasificación "D"</t>
  </si>
  <si>
    <t xml:space="preserve">XVII SEVEN a SIDE DE DIVISIÓN SUPERIOR 2012 - Sábado 17 de Noviembre </t>
  </si>
  <si>
    <t xml:space="preserve">XVII SEVEN a SIDE DE DIVISIÓN SUPERIOR 2012 - Sábado 17 de Noviembre  </t>
  </si>
  <si>
    <t xml:space="preserve">   XVII SEVEN a SIDE DE DIVISIÓN SUPERIOR 2012 - Domingo 18 de Noviembre </t>
  </si>
  <si>
    <t>Los Pinos</t>
  </si>
  <si>
    <t>Ciudad de Campana</t>
  </si>
  <si>
    <t>Tigre</t>
  </si>
  <si>
    <t>Obras Sanitarias</t>
  </si>
  <si>
    <t>Varela Jr.</t>
  </si>
  <si>
    <t>Banco Hipotecario</t>
  </si>
  <si>
    <t>Atletico Chascomus</t>
  </si>
  <si>
    <t>Las Heras</t>
  </si>
  <si>
    <t>El Retiro</t>
  </si>
  <si>
    <t>San Jose</t>
  </si>
  <si>
    <t>Atletico y Progreso</t>
  </si>
  <si>
    <t>San Andres</t>
  </si>
  <si>
    <t>Los Tilos</t>
  </si>
  <si>
    <t>San Albano</t>
  </si>
  <si>
    <t>Delta R.C.</t>
  </si>
  <si>
    <t>Regatas Bella Vista</t>
  </si>
  <si>
    <t>Hurling</t>
  </si>
  <si>
    <t>Atletico del Rosario</t>
  </si>
  <si>
    <t>Las Cañas</t>
  </si>
  <si>
    <t>Curupayti</t>
  </si>
  <si>
    <t>Univ. De la Plata</t>
  </si>
  <si>
    <t xml:space="preserve">Champagnat </t>
  </si>
  <si>
    <t>San Cirano</t>
  </si>
  <si>
    <t>San Patricio</t>
  </si>
  <si>
    <t>San Martin</t>
  </si>
  <si>
    <t>San Marcos</t>
  </si>
  <si>
    <t>Mercedes</t>
  </si>
  <si>
    <t>Lanus</t>
  </si>
  <si>
    <t>Italiano</t>
  </si>
  <si>
    <t>Manuel Belgrano</t>
  </si>
  <si>
    <t>Almafuerte</t>
  </si>
  <si>
    <t>Atl. San Andres</t>
  </si>
  <si>
    <t>Daom</t>
  </si>
  <si>
    <t>Vicente Lopez</t>
  </si>
  <si>
    <t>Beromama</t>
  </si>
  <si>
    <t>Centro Naval</t>
  </si>
  <si>
    <t>Soc. Hebraica</t>
  </si>
  <si>
    <t>San Carlos</t>
  </si>
  <si>
    <t>San Fernando</t>
  </si>
  <si>
    <t xml:space="preserve">San Fernando </t>
  </si>
  <si>
    <t>Belgrano Athl.</t>
  </si>
  <si>
    <t>T.F de San Pedro</t>
  </si>
  <si>
    <t>Buenos Aires</t>
  </si>
  <si>
    <t>Olivos</t>
  </si>
  <si>
    <t>St. Brendans</t>
  </si>
  <si>
    <t>Los Matreros</t>
  </si>
  <si>
    <t>Hindu</t>
  </si>
  <si>
    <t>Newman</t>
  </si>
  <si>
    <t>Monte Grande</t>
  </si>
  <si>
    <t>San Luis</t>
  </si>
  <si>
    <t>Pueyrredon</t>
  </si>
  <si>
    <t>Albatros</t>
  </si>
  <si>
    <t>Berisso R.C</t>
  </si>
  <si>
    <t>Don Bosco</t>
  </si>
  <si>
    <t>Porteño</t>
  </si>
  <si>
    <t>Los Cedros</t>
  </si>
  <si>
    <t>Floresta</t>
  </si>
  <si>
    <t>Areco</t>
  </si>
  <si>
    <t>San Miguel</t>
  </si>
  <si>
    <t>C.U. de Quilmes</t>
  </si>
  <si>
    <t>Virreyes</t>
  </si>
  <si>
    <t>Lujan</t>
  </si>
  <si>
    <t>Def. de Glew</t>
  </si>
  <si>
    <t>Mariano Moreno</t>
  </si>
  <si>
    <t>CASA de Padua</t>
  </si>
  <si>
    <t>Gimnasia y Esgrima</t>
  </si>
  <si>
    <t>Liceo Militar</t>
  </si>
  <si>
    <t>La Plata</t>
  </si>
  <si>
    <t>Ciudad de Bs.As</t>
  </si>
  <si>
    <t>Alumni</t>
  </si>
  <si>
    <t>A.D. Francesa</t>
  </si>
  <si>
    <t>Banco Nacion</t>
  </si>
  <si>
    <t>La Salle</t>
  </si>
  <si>
    <t>Pucara</t>
  </si>
  <si>
    <t>GyE de Ituzaingo</t>
  </si>
  <si>
    <t>Lomas Athl.</t>
  </si>
  <si>
    <t>Argentino</t>
  </si>
  <si>
    <t>Liceo Naval</t>
  </si>
  <si>
    <t>Arsenal Zarate</t>
  </si>
  <si>
    <t>COPA</t>
  </si>
  <si>
    <t>P25</t>
  </si>
  <si>
    <t>P26</t>
  </si>
  <si>
    <t>P27</t>
  </si>
  <si>
    <t>P28</t>
  </si>
  <si>
    <t>2º</t>
  </si>
  <si>
    <t>ATL. DEL ROSARIO</t>
  </si>
  <si>
    <t>UNIV. DE LA PLATA</t>
  </si>
  <si>
    <t>BELGRANO ATHL.</t>
  </si>
  <si>
    <t>TIRO F. DE SAN PEDRO</t>
  </si>
  <si>
    <t>ATL. SAN ANDRES</t>
  </si>
  <si>
    <t>G y E de ITUZAINGO</t>
  </si>
  <si>
    <t>BERISSO R.C.</t>
  </si>
  <si>
    <t>p1</t>
  </si>
  <si>
    <t>p2</t>
  </si>
  <si>
    <t>p3</t>
  </si>
  <si>
    <t>club</t>
  </si>
  <si>
    <t>ATLETICO CASCOMUS</t>
  </si>
  <si>
    <t>Regatas B Vista</t>
  </si>
  <si>
    <t>G y Esgrima</t>
  </si>
  <si>
    <t>Chascomus</t>
  </si>
  <si>
    <t>Atl. Rosario</t>
  </si>
  <si>
    <t>Champagnat</t>
  </si>
  <si>
    <t>Belgrano Atl.</t>
  </si>
  <si>
    <t>Luján</t>
  </si>
  <si>
    <t>PP</t>
  </si>
  <si>
    <t>GP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</si>
</sst>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/mmm/yy"/>
    <numFmt numFmtId="181" formatCode="h:mm\ \a\.m\./\p\.m\.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  <numFmt numFmtId="187" formatCode="[$-F800]dddd\,\ mmmm\ dd\,\ yyyy"/>
    <numFmt numFmtId="188" formatCode="[$-C0A]dddd\,\ dd&quot; de &quot;mmmm&quot; de &quot;\y\y\y\y"/>
  </numFmts>
  <fonts count="7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48"/>
      <color indexed="10"/>
      <name val="Eras Bold ITC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49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36" borderId="0" xfId="0" applyNumberFormat="1" applyFont="1" applyFill="1" applyAlignment="1">
      <alignment horizontal="center"/>
    </xf>
    <xf numFmtId="49" fontId="1" fillId="37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3" fillId="0" borderId="10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49" fontId="5" fillId="34" borderId="2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41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2" borderId="24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0" fontId="1" fillId="34" borderId="10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20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5" fillId="0" borderId="14" xfId="0" applyFont="1" applyBorder="1" applyAlignment="1">
      <alignment horizontal="left"/>
    </xf>
    <xf numFmtId="20" fontId="5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49" fontId="17" fillId="37" borderId="0" xfId="0" applyNumberFormat="1" applyFont="1" applyFill="1" applyAlignment="1">
      <alignment horizontal="center"/>
    </xf>
    <xf numFmtId="20" fontId="0" fillId="0" borderId="0" xfId="0" applyNumberFormat="1" applyAlignment="1">
      <alignment horizontal="center"/>
    </xf>
    <xf numFmtId="49" fontId="17" fillId="4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44" borderId="10" xfId="0" applyFont="1" applyFill="1" applyBorder="1" applyAlignment="1" applyProtection="1">
      <alignment horizontal="center"/>
      <protection hidden="1"/>
    </xf>
    <xf numFmtId="0" fontId="1" fillId="45" borderId="10" xfId="0" applyFont="1" applyFill="1" applyBorder="1" applyAlignment="1" applyProtection="1">
      <alignment horizontal="center"/>
      <protection hidden="1"/>
    </xf>
    <xf numFmtId="0" fontId="5" fillId="38" borderId="1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0" borderId="29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32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3" fillId="44" borderId="1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45" borderId="10" xfId="0" applyFont="1" applyFill="1" applyBorder="1" applyAlignment="1" applyProtection="1">
      <alignment horizontal="center"/>
      <protection hidden="1"/>
    </xf>
    <xf numFmtId="0" fontId="3" fillId="38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39" borderId="10" xfId="0" applyFont="1" applyFill="1" applyBorder="1" applyAlignment="1" applyProtection="1">
      <alignment horizontal="center"/>
      <protection hidden="1"/>
    </xf>
    <xf numFmtId="49" fontId="3" fillId="34" borderId="10" xfId="53" applyNumberFormat="1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/>
      <protection/>
    </xf>
    <xf numFmtId="20" fontId="3" fillId="34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9" fontId="19" fillId="39" borderId="10" xfId="53" applyNumberFormat="1" applyFont="1" applyFill="1" applyBorder="1" applyAlignment="1">
      <alignment horizontal="center" vertical="center"/>
      <protection/>
    </xf>
    <xf numFmtId="0" fontId="22" fillId="39" borderId="10" xfId="53" applyFont="1" applyFill="1" applyBorder="1" applyAlignment="1">
      <alignment horizontal="center" vertical="center"/>
      <protection/>
    </xf>
    <xf numFmtId="0" fontId="23" fillId="39" borderId="10" xfId="53" applyFont="1" applyFill="1" applyBorder="1" applyAlignment="1">
      <alignment horizontal="left" vertical="center"/>
      <protection/>
    </xf>
    <xf numFmtId="0" fontId="24" fillId="39" borderId="10" xfId="53" applyFont="1" applyFill="1" applyBorder="1" applyAlignment="1">
      <alignment horizontal="center" vertical="center"/>
      <protection/>
    </xf>
    <xf numFmtId="0" fontId="17" fillId="39" borderId="10" xfId="53" applyFont="1" applyFill="1" applyBorder="1" applyAlignment="1">
      <alignment horizontal="center" vertical="center"/>
      <protection/>
    </xf>
    <xf numFmtId="0" fontId="24" fillId="39" borderId="10" xfId="53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20" fontId="22" fillId="0" borderId="10" xfId="53" applyNumberFormat="1" applyFont="1" applyFill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19" fillId="39" borderId="10" xfId="53" applyFont="1" applyFill="1" applyBorder="1" applyAlignment="1">
      <alignment horizontal="center" vertical="center"/>
      <protection/>
    </xf>
    <xf numFmtId="0" fontId="26" fillId="39" borderId="10" xfId="53" applyFont="1" applyFill="1" applyBorder="1" applyAlignment="1">
      <alignment horizontal="left" vertical="center"/>
      <protection/>
    </xf>
    <xf numFmtId="0" fontId="0" fillId="39" borderId="10" xfId="53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20" fontId="19" fillId="0" borderId="10" xfId="53" applyNumberFormat="1" applyFont="1" applyFill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22" fillId="39" borderId="12" xfId="53" applyFont="1" applyFill="1" applyBorder="1" applyAlignment="1">
      <alignment horizontal="center" vertical="center"/>
      <protection/>
    </xf>
    <xf numFmtId="0" fontId="26" fillId="39" borderId="12" xfId="53" applyFont="1" applyFill="1" applyBorder="1" applyAlignment="1">
      <alignment horizontal="left" vertical="center"/>
      <protection/>
    </xf>
    <xf numFmtId="0" fontId="24" fillId="39" borderId="12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20" fontId="19" fillId="0" borderId="12" xfId="53" applyNumberFormat="1" applyFont="1" applyFill="1" applyBorder="1" applyAlignment="1">
      <alignment horizontal="center" vertical="center"/>
      <protection/>
    </xf>
    <xf numFmtId="0" fontId="19" fillId="39" borderId="18" xfId="53" applyFont="1" applyFill="1" applyBorder="1" applyAlignment="1">
      <alignment horizontal="center" vertical="center"/>
      <protection/>
    </xf>
    <xf numFmtId="0" fontId="26" fillId="39" borderId="18" xfId="53" applyFont="1" applyFill="1" applyBorder="1" applyAlignment="1">
      <alignment horizontal="left" vertical="center"/>
      <protection/>
    </xf>
    <xf numFmtId="0" fontId="24" fillId="39" borderId="18" xfId="53" applyFont="1" applyFill="1" applyBorder="1" applyAlignment="1">
      <alignment horizontal="center" vertical="center"/>
      <protection/>
    </xf>
    <xf numFmtId="0" fontId="0" fillId="39" borderId="18" xfId="53" applyFill="1" applyBorder="1" applyAlignment="1">
      <alignment horizontal="center" vertical="center"/>
      <protection/>
    </xf>
    <xf numFmtId="0" fontId="24" fillId="39" borderId="18" xfId="53" applyFont="1" applyFill="1" applyBorder="1" applyAlignment="1">
      <alignment horizontal="center"/>
      <protection/>
    </xf>
    <xf numFmtId="0" fontId="19" fillId="0" borderId="18" xfId="53" applyFont="1" applyFill="1" applyBorder="1" applyAlignment="1">
      <alignment horizontal="center" vertical="center"/>
      <protection/>
    </xf>
    <xf numFmtId="20" fontId="19" fillId="0" borderId="18" xfId="53" applyNumberFormat="1" applyFont="1" applyFill="1" applyBorder="1" applyAlignment="1">
      <alignment horizontal="center" vertical="center"/>
      <protection/>
    </xf>
    <xf numFmtId="0" fontId="22" fillId="39" borderId="14" xfId="53" applyFont="1" applyFill="1" applyBorder="1" applyAlignment="1">
      <alignment horizontal="center" vertical="center"/>
      <protection/>
    </xf>
    <xf numFmtId="0" fontId="23" fillId="39" borderId="14" xfId="53" applyFont="1" applyFill="1" applyBorder="1" applyAlignment="1">
      <alignment horizontal="left" vertical="center"/>
      <protection/>
    </xf>
    <xf numFmtId="0" fontId="24" fillId="39" borderId="14" xfId="53" applyFont="1" applyFill="1" applyBorder="1" applyAlignment="1">
      <alignment horizontal="center" vertical="center"/>
      <protection/>
    </xf>
    <xf numFmtId="0" fontId="17" fillId="39" borderId="14" xfId="53" applyFont="1" applyFill="1" applyBorder="1" applyAlignment="1">
      <alignment horizontal="center" vertical="center"/>
      <protection/>
    </xf>
    <xf numFmtId="0" fontId="24" fillId="39" borderId="14" xfId="53" applyFont="1" applyFill="1" applyBorder="1" applyAlignment="1">
      <alignment horizontal="center"/>
      <protection/>
    </xf>
    <xf numFmtId="0" fontId="22" fillId="0" borderId="14" xfId="53" applyFont="1" applyFill="1" applyBorder="1" applyAlignment="1">
      <alignment horizontal="center" vertical="center"/>
      <protection/>
    </xf>
    <xf numFmtId="20" fontId="22" fillId="0" borderId="14" xfId="53" applyNumberFormat="1" applyFont="1" applyFill="1" applyBorder="1" applyAlignment="1">
      <alignment horizontal="center" vertical="center"/>
      <protection/>
    </xf>
    <xf numFmtId="49" fontId="19" fillId="0" borderId="10" xfId="53" applyNumberFormat="1" applyFont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left" vertical="center"/>
      <protection/>
    </xf>
    <xf numFmtId="20" fontId="25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26" fillId="0" borderId="10" xfId="53" applyFont="1" applyBorder="1" applyAlignment="1">
      <alignment horizontal="left" vertical="center"/>
      <protection/>
    </xf>
    <xf numFmtId="20" fontId="19" fillId="0" borderId="10" xfId="53" applyNumberFormat="1" applyFont="1" applyBorder="1" applyAlignment="1">
      <alignment horizontal="center" vertical="center"/>
      <protection/>
    </xf>
    <xf numFmtId="49" fontId="19" fillId="45" borderId="10" xfId="53" applyNumberFormat="1" applyFont="1" applyFill="1" applyBorder="1" applyAlignment="1">
      <alignment horizontal="center" vertical="center"/>
      <protection/>
    </xf>
    <xf numFmtId="0" fontId="1" fillId="45" borderId="10" xfId="53" applyFont="1" applyFill="1" applyBorder="1" applyAlignment="1">
      <alignment horizontal="center" vertical="center"/>
      <protection/>
    </xf>
    <xf numFmtId="0" fontId="23" fillId="45" borderId="10" xfId="53" applyFont="1" applyFill="1" applyBorder="1" applyAlignment="1">
      <alignment horizontal="left" vertical="center"/>
      <protection/>
    </xf>
    <xf numFmtId="0" fontId="3" fillId="45" borderId="10" xfId="53" applyFont="1" applyFill="1" applyBorder="1" applyAlignment="1">
      <alignment horizontal="center" vertical="center"/>
      <protection/>
    </xf>
    <xf numFmtId="0" fontId="19" fillId="45" borderId="10" xfId="53" applyFont="1" applyFill="1" applyBorder="1" applyAlignment="1">
      <alignment horizontal="center" vertical="center"/>
      <protection/>
    </xf>
    <xf numFmtId="20" fontId="27" fillId="45" borderId="10" xfId="53" applyNumberFormat="1" applyFont="1" applyFill="1" applyBorder="1" applyAlignment="1">
      <alignment horizontal="center" vertical="center"/>
      <protection/>
    </xf>
    <xf numFmtId="0" fontId="26" fillId="45" borderId="10" xfId="53" applyFont="1" applyFill="1" applyBorder="1" applyAlignment="1">
      <alignment horizontal="left" vertical="center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left"/>
      <protection/>
    </xf>
    <xf numFmtId="20" fontId="0" fillId="0" borderId="0" xfId="53" applyNumberForma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43" borderId="10" xfId="0" applyFont="1" applyFill="1" applyBorder="1" applyAlignment="1">
      <alignment horizontal="left"/>
    </xf>
    <xf numFmtId="20" fontId="1" fillId="43" borderId="10" xfId="0" applyNumberFormat="1" applyFont="1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left"/>
    </xf>
    <xf numFmtId="0" fontId="5" fillId="4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19" fillId="39" borderId="14" xfId="53" applyNumberFormat="1" applyFont="1" applyFill="1" applyBorder="1" applyAlignment="1">
      <alignment horizontal="center" vertical="center"/>
      <protection/>
    </xf>
    <xf numFmtId="49" fontId="19" fillId="39" borderId="18" xfId="53" applyNumberFormat="1" applyFont="1" applyFill="1" applyBorder="1" applyAlignment="1">
      <alignment horizontal="center" vertical="center"/>
      <protection/>
    </xf>
    <xf numFmtId="0" fontId="5" fillId="43" borderId="10" xfId="0" applyFont="1" applyFill="1" applyBorder="1" applyAlignment="1" applyProtection="1">
      <alignment horizontal="center"/>
      <protection hidden="1"/>
    </xf>
    <xf numFmtId="0" fontId="1" fillId="40" borderId="14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43" borderId="10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43" borderId="0" xfId="0" applyFill="1" applyAlignment="1">
      <alignment horizontal="center"/>
    </xf>
    <xf numFmtId="0" fontId="1" fillId="39" borderId="14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" fillId="42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3" fillId="46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9" fillId="43" borderId="14" xfId="0" applyFont="1" applyFill="1" applyBorder="1" applyAlignment="1">
      <alignment horizontal="center"/>
    </xf>
    <xf numFmtId="0" fontId="69" fillId="43" borderId="10" xfId="0" applyFont="1" applyFill="1" applyBorder="1" applyAlignment="1">
      <alignment horizontal="center"/>
    </xf>
    <xf numFmtId="0" fontId="69" fillId="0" borderId="14" xfId="0" applyFont="1" applyBorder="1" applyAlignment="1">
      <alignment horizontal="left"/>
    </xf>
    <xf numFmtId="0" fontId="69" fillId="39" borderId="10" xfId="0" applyFont="1" applyFill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69" fillId="43" borderId="1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0" borderId="24" xfId="0" applyFont="1" applyFill="1" applyBorder="1" applyAlignment="1">
      <alignment horizontal="center"/>
    </xf>
    <xf numFmtId="0" fontId="3" fillId="41" borderId="24" xfId="0" applyFont="1" applyFill="1" applyBorder="1" applyAlignment="1">
      <alignment horizontal="center"/>
    </xf>
    <xf numFmtId="0" fontId="5" fillId="40" borderId="10" xfId="0" applyFont="1" applyFill="1" applyBorder="1" applyAlignment="1" applyProtection="1">
      <alignment horizontal="center"/>
      <protection hidden="1"/>
    </xf>
    <xf numFmtId="49" fontId="1" fillId="34" borderId="10" xfId="53" applyNumberFormat="1" applyFont="1" applyFill="1" applyBorder="1" applyAlignment="1">
      <alignment horizontal="center"/>
      <protection/>
    </xf>
    <xf numFmtId="0" fontId="1" fillId="34" borderId="10" xfId="53" applyFont="1" applyFill="1" applyBorder="1" applyAlignment="1">
      <alignment horizontal="center"/>
      <protection/>
    </xf>
    <xf numFmtId="0" fontId="4" fillId="34" borderId="10" xfId="53" applyFont="1" applyFill="1" applyBorder="1" applyAlignment="1">
      <alignment horizontal="center"/>
      <protection/>
    </xf>
    <xf numFmtId="20" fontId="1" fillId="34" borderId="10" xfId="53" applyNumberFormat="1" applyFont="1" applyFill="1" applyBorder="1" applyAlignment="1">
      <alignment horizontal="center"/>
      <protection/>
    </xf>
    <xf numFmtId="49" fontId="0" fillId="0" borderId="14" xfId="53" applyNumberFormat="1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15" fillId="0" borderId="10" xfId="53" applyFont="1" applyBorder="1" applyAlignment="1">
      <alignment horizontal="left"/>
      <protection/>
    </xf>
    <xf numFmtId="0" fontId="29" fillId="0" borderId="10" xfId="53" applyFon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29" fillId="0" borderId="14" xfId="53" applyFont="1" applyBorder="1" applyAlignment="1">
      <alignment horizontal="center"/>
      <protection/>
    </xf>
    <xf numFmtId="20" fontId="5" fillId="0" borderId="10" xfId="53" applyNumberFormat="1" applyFont="1" applyBorder="1" applyAlignment="1">
      <alignment horizontal="center"/>
      <protection/>
    </xf>
    <xf numFmtId="0" fontId="0" fillId="0" borderId="10" xfId="53" applyBorder="1">
      <alignment/>
      <protection/>
    </xf>
    <xf numFmtId="49" fontId="0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15" fillId="0" borderId="10" xfId="53" applyFont="1" applyFill="1" applyBorder="1" applyAlignment="1">
      <alignment horizontal="left"/>
      <protection/>
    </xf>
    <xf numFmtId="0" fontId="29" fillId="0" borderId="10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20" fontId="5" fillId="0" borderId="10" xfId="53" applyNumberFormat="1" applyFont="1" applyFill="1" applyBorder="1" applyAlignment="1">
      <alignment horizontal="center"/>
      <protection/>
    </xf>
    <xf numFmtId="0" fontId="0" fillId="0" borderId="10" xfId="53" applyFill="1" applyBorder="1">
      <alignment/>
      <protection/>
    </xf>
    <xf numFmtId="0" fontId="1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left"/>
      <protection/>
    </xf>
    <xf numFmtId="0" fontId="1" fillId="0" borderId="14" xfId="53" applyFont="1" applyFill="1" applyBorder="1" applyAlignment="1">
      <alignment horizontal="center"/>
      <protection/>
    </xf>
    <xf numFmtId="20" fontId="1" fillId="0" borderId="10" xfId="53" applyNumberFormat="1" applyFont="1" applyFill="1" applyBorder="1" applyAlignment="1">
      <alignment horizontal="center"/>
      <protection/>
    </xf>
    <xf numFmtId="0" fontId="1" fillId="0" borderId="10" xfId="53" applyFont="1" applyFill="1" applyBorder="1">
      <alignment/>
      <protection/>
    </xf>
    <xf numFmtId="0" fontId="1" fillId="39" borderId="10" xfId="53" applyFont="1" applyFill="1" applyBorder="1" applyAlignment="1">
      <alignment horizontal="center"/>
      <protection/>
    </xf>
    <xf numFmtId="0" fontId="2" fillId="39" borderId="10" xfId="53" applyFont="1" applyFill="1" applyBorder="1" applyAlignment="1">
      <alignment horizontal="left"/>
      <protection/>
    </xf>
    <xf numFmtId="0" fontId="29" fillId="39" borderId="10" xfId="53" applyFont="1" applyFill="1" applyBorder="1" applyAlignment="1">
      <alignment horizontal="center"/>
      <protection/>
    </xf>
    <xf numFmtId="0" fontId="1" fillId="38" borderId="14" xfId="53" applyFont="1" applyFill="1" applyBorder="1" applyAlignment="1">
      <alignment horizontal="center"/>
      <protection/>
    </xf>
    <xf numFmtId="20" fontId="1" fillId="39" borderId="10" xfId="53" applyNumberFormat="1" applyFont="1" applyFill="1" applyBorder="1" applyAlignment="1">
      <alignment horizontal="center"/>
      <protection/>
    </xf>
    <xf numFmtId="0" fontId="1" fillId="39" borderId="10" xfId="53" applyFont="1" applyFill="1" applyBorder="1">
      <alignment/>
      <protection/>
    </xf>
    <xf numFmtId="0" fontId="1" fillId="0" borderId="10" xfId="53" applyFont="1" applyBorder="1" applyAlignment="1">
      <alignment horizontal="center"/>
      <protection/>
    </xf>
    <xf numFmtId="0" fontId="16" fillId="0" borderId="10" xfId="53" applyFont="1" applyBorder="1" applyAlignment="1">
      <alignment horizontal="left"/>
      <protection/>
    </xf>
    <xf numFmtId="0" fontId="1" fillId="0" borderId="14" xfId="53" applyFont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1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49" fontId="0" fillId="0" borderId="18" xfId="53" applyNumberFormat="1" applyFont="1" applyBorder="1" applyAlignment="1">
      <alignment horizontal="center"/>
      <protection/>
    </xf>
    <xf numFmtId="0" fontId="1" fillId="0" borderId="18" xfId="53" applyFont="1" applyBorder="1" applyAlignment="1">
      <alignment horizontal="center"/>
      <protection/>
    </xf>
    <xf numFmtId="0" fontId="16" fillId="0" borderId="18" xfId="53" applyFont="1" applyBorder="1" applyAlignment="1">
      <alignment horizontal="left"/>
      <protection/>
    </xf>
    <xf numFmtId="0" fontId="29" fillId="0" borderId="18" xfId="53" applyFont="1" applyBorder="1" applyAlignment="1">
      <alignment horizontal="center"/>
      <protection/>
    </xf>
    <xf numFmtId="0" fontId="0" fillId="0" borderId="18" xfId="53" applyBorder="1" applyAlignment="1">
      <alignment horizontal="center"/>
      <protection/>
    </xf>
    <xf numFmtId="20" fontId="1" fillId="0" borderId="18" xfId="53" applyNumberFormat="1" applyFont="1" applyFill="1" applyBorder="1" applyAlignment="1">
      <alignment horizontal="center"/>
      <protection/>
    </xf>
    <xf numFmtId="0" fontId="0" fillId="0" borderId="18" xfId="53" applyBorder="1">
      <alignment/>
      <protection/>
    </xf>
    <xf numFmtId="0" fontId="17" fillId="0" borderId="0" xfId="53" applyFont="1" applyAlignment="1">
      <alignment horizontal="left"/>
      <protection/>
    </xf>
    <xf numFmtId="0" fontId="15" fillId="0" borderId="14" xfId="53" applyFont="1" applyBorder="1" applyAlignment="1">
      <alignment horizontal="left"/>
      <protection/>
    </xf>
    <xf numFmtId="0" fontId="0" fillId="0" borderId="14" xfId="53" applyBorder="1" applyAlignment="1">
      <alignment horizontal="center"/>
      <protection/>
    </xf>
    <xf numFmtId="20" fontId="5" fillId="0" borderId="14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38" borderId="10" xfId="53" applyFont="1" applyFill="1" applyBorder="1" applyAlignment="1">
      <alignment horizontal="center"/>
      <protection/>
    </xf>
    <xf numFmtId="0" fontId="0" fillId="38" borderId="10" xfId="53" applyFill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left"/>
      <protection/>
    </xf>
    <xf numFmtId="0" fontId="30" fillId="0" borderId="10" xfId="53" applyFont="1" applyFill="1" applyBorder="1" applyAlignment="1">
      <alignment horizontal="center"/>
      <protection/>
    </xf>
    <xf numFmtId="0" fontId="1" fillId="38" borderId="10" xfId="53" applyFont="1" applyFill="1" applyBorder="1" applyAlignment="1">
      <alignment horizontal="center"/>
      <protection/>
    </xf>
    <xf numFmtId="0" fontId="0" fillId="0" borderId="10" xfId="53" applyFont="1" applyFill="1" applyBorder="1">
      <alignment/>
      <protection/>
    </xf>
    <xf numFmtId="0" fontId="16" fillId="39" borderId="10" xfId="53" applyFont="1" applyFill="1" applyBorder="1" applyAlignment="1">
      <alignment horizontal="left"/>
      <protection/>
    </xf>
    <xf numFmtId="0" fontId="0" fillId="39" borderId="10" xfId="53" applyFont="1" applyFill="1" applyBorder="1" applyAlignment="1">
      <alignment horizontal="center"/>
      <protection/>
    </xf>
    <xf numFmtId="0" fontId="1" fillId="39" borderId="14" xfId="53" applyFont="1" applyFill="1" applyBorder="1" applyAlignment="1">
      <alignment horizontal="center"/>
      <protection/>
    </xf>
    <xf numFmtId="0" fontId="0" fillId="0" borderId="18" xfId="53" applyFill="1" applyBorder="1">
      <alignment/>
      <protection/>
    </xf>
    <xf numFmtId="0" fontId="0" fillId="0" borderId="14" xfId="53" applyFill="1" applyBorder="1">
      <alignment/>
      <protection/>
    </xf>
    <xf numFmtId="0" fontId="9" fillId="0" borderId="10" xfId="53" applyFont="1" applyBorder="1" applyAlignment="1">
      <alignment horizontal="center"/>
      <protection/>
    </xf>
    <xf numFmtId="20" fontId="1" fillId="0" borderId="18" xfId="53" applyNumberFormat="1" applyFont="1" applyBorder="1" applyAlignment="1">
      <alignment horizontal="center"/>
      <protection/>
    </xf>
    <xf numFmtId="49" fontId="17" fillId="37" borderId="0" xfId="53" applyNumberFormat="1" applyFont="1" applyFill="1" applyAlignment="1">
      <alignment horizontal="center"/>
      <protection/>
    </xf>
    <xf numFmtId="49" fontId="17" fillId="44" borderId="0" xfId="53" applyNumberFormat="1" applyFont="1" applyFill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1" fillId="34" borderId="26" xfId="53" applyFont="1" applyFill="1" applyBorder="1" applyAlignment="1" applyProtection="1">
      <alignment horizontal="center" vertical="center"/>
      <protection hidden="1"/>
    </xf>
    <xf numFmtId="0" fontId="4" fillId="0" borderId="24" xfId="53" applyFont="1" applyBorder="1" applyAlignment="1">
      <alignment horizontal="center" vertical="center"/>
      <protection/>
    </xf>
    <xf numFmtId="0" fontId="0" fillId="0" borderId="27" xfId="53" applyFont="1" applyBorder="1" applyAlignment="1" applyProtection="1">
      <alignment vertical="center"/>
      <protection hidden="1"/>
    </xf>
    <xf numFmtId="0" fontId="0" fillId="0" borderId="28" xfId="53" applyFont="1" applyBorder="1" applyAlignment="1" applyProtection="1">
      <alignment vertical="center"/>
      <protection hidden="1"/>
    </xf>
    <xf numFmtId="0" fontId="1" fillId="0" borderId="24" xfId="53" applyNumberFormat="1" applyFont="1" applyBorder="1" applyAlignment="1" applyProtection="1">
      <alignment horizontal="center" vertical="center"/>
      <protection locked="0"/>
    </xf>
    <xf numFmtId="0" fontId="0" fillId="0" borderId="29" xfId="53" applyFont="1" applyBorder="1" applyAlignment="1" applyProtection="1">
      <alignment vertical="center"/>
      <protection hidden="1"/>
    </xf>
    <xf numFmtId="0" fontId="0" fillId="0" borderId="0" xfId="53" applyFont="1" applyBorder="1">
      <alignment/>
      <protection/>
    </xf>
    <xf numFmtId="0" fontId="1" fillId="0" borderId="24" xfId="53" applyNumberFormat="1" applyFont="1" applyFill="1" applyBorder="1" applyAlignment="1" applyProtection="1">
      <alignment horizontal="center" vertical="center"/>
      <protection locked="0"/>
    </xf>
    <xf numFmtId="0" fontId="0" fillId="0" borderId="30" xfId="53" applyFont="1" applyBorder="1" applyAlignment="1" applyProtection="1">
      <alignment vertical="center"/>
      <protection hidden="1"/>
    </xf>
    <xf numFmtId="0" fontId="0" fillId="0" borderId="31" xfId="53" applyFont="1" applyBorder="1" applyAlignment="1" applyProtection="1">
      <alignment vertical="center"/>
      <protection hidden="1"/>
    </xf>
    <xf numFmtId="0" fontId="0" fillId="0" borderId="32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/>
      <protection hidden="1"/>
    </xf>
    <xf numFmtId="0" fontId="1" fillId="0" borderId="15" xfId="53" applyFont="1" applyFill="1" applyBorder="1" applyAlignment="1" applyProtection="1">
      <alignment horizontal="center"/>
      <protection hidden="1"/>
    </xf>
    <xf numFmtId="0" fontId="0" fillId="0" borderId="23" xfId="53" applyFont="1" applyBorder="1" applyAlignment="1" applyProtection="1">
      <alignment horizontal="center"/>
      <protection hidden="1"/>
    </xf>
    <xf numFmtId="0" fontId="1" fillId="34" borderId="14" xfId="53" applyFont="1" applyFill="1" applyBorder="1" applyAlignment="1" applyProtection="1">
      <alignment horizontal="center"/>
      <protection hidden="1"/>
    </xf>
    <xf numFmtId="0" fontId="1" fillId="34" borderId="10" xfId="53" applyFont="1" applyFill="1" applyBorder="1" applyAlignment="1" applyProtection="1">
      <alignment horizontal="center"/>
      <protection hidden="1"/>
    </xf>
    <xf numFmtId="0" fontId="1" fillId="0" borderId="10" xfId="53" applyFont="1" applyBorder="1" applyAlignment="1" applyProtection="1">
      <alignment horizontal="left"/>
      <protection hidden="1"/>
    </xf>
    <xf numFmtId="0" fontId="1" fillId="44" borderId="10" xfId="53" applyFont="1" applyFill="1" applyBorder="1" applyAlignment="1" applyProtection="1">
      <alignment horizontal="center"/>
      <protection hidden="1"/>
    </xf>
    <xf numFmtId="0" fontId="1" fillId="45" borderId="10" xfId="53" applyFont="1" applyFill="1" applyBorder="1" applyAlignment="1" applyProtection="1">
      <alignment horizontal="center"/>
      <protection hidden="1"/>
    </xf>
    <xf numFmtId="0" fontId="5" fillId="0" borderId="10" xfId="53" applyFont="1" applyFill="1" applyBorder="1" applyAlignment="1" applyProtection="1">
      <alignment horizontal="center"/>
      <protection hidden="1"/>
    </xf>
    <xf numFmtId="0" fontId="5" fillId="39" borderId="10" xfId="53" applyFont="1" applyFill="1" applyBorder="1" applyAlignment="1" applyProtection="1">
      <alignment horizontal="center"/>
      <protection hidden="1"/>
    </xf>
    <xf numFmtId="0" fontId="1" fillId="34" borderId="24" xfId="53" applyFont="1" applyFill="1" applyBorder="1" applyAlignment="1" applyProtection="1">
      <alignment horizontal="center" vertical="center"/>
      <protection hidden="1"/>
    </xf>
    <xf numFmtId="0" fontId="1" fillId="0" borderId="29" xfId="53" applyNumberFormat="1" applyFont="1" applyBorder="1" applyAlignment="1">
      <alignment horizontal="center" vertical="center"/>
      <protection/>
    </xf>
    <xf numFmtId="20" fontId="1" fillId="0" borderId="10" xfId="53" applyNumberFormat="1" applyFont="1" applyBorder="1" applyAlignment="1" applyProtection="1">
      <alignment horizontal="center" vertical="center"/>
      <protection locked="0"/>
    </xf>
    <xf numFmtId="0" fontId="0" fillId="0" borderId="0" xfId="53" applyBorder="1">
      <alignment/>
      <protection/>
    </xf>
    <xf numFmtId="0" fontId="1" fillId="0" borderId="32" xfId="53" applyNumberFormat="1" applyFont="1" applyBorder="1" applyAlignment="1">
      <alignment horizontal="center" vertical="center"/>
      <protection/>
    </xf>
    <xf numFmtId="20" fontId="1" fillId="0" borderId="14" xfId="53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15" xfId="53" applyFont="1" applyFill="1" applyBorder="1" applyAlignment="1" applyProtection="1">
      <alignment horizontal="center"/>
      <protection hidden="1"/>
    </xf>
    <xf numFmtId="0" fontId="0" fillId="0" borderId="23" xfId="53" applyBorder="1" applyAlignment="1" applyProtection="1">
      <alignment horizontal="center"/>
      <protection hidden="1"/>
    </xf>
    <xf numFmtId="0" fontId="1" fillId="0" borderId="10" xfId="53" applyFont="1" applyFill="1" applyBorder="1" applyAlignment="1" applyProtection="1">
      <alignment horizontal="left"/>
      <protection hidden="1"/>
    </xf>
    <xf numFmtId="0" fontId="3" fillId="44" borderId="10" xfId="53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 applyProtection="1">
      <alignment horizontal="center"/>
      <protection hidden="1"/>
    </xf>
    <xf numFmtId="0" fontId="3" fillId="45" borderId="10" xfId="53" applyFont="1" applyFill="1" applyBorder="1" applyAlignment="1" applyProtection="1">
      <alignment horizontal="center"/>
      <protection hidden="1"/>
    </xf>
    <xf numFmtId="0" fontId="3" fillId="39" borderId="10" xfId="53" applyFont="1" applyFill="1" applyBorder="1" applyAlignment="1" applyProtection="1">
      <alignment horizontal="center"/>
      <protection hidden="1"/>
    </xf>
    <xf numFmtId="0" fontId="3" fillId="0" borderId="10" xfId="53" applyFont="1" applyBorder="1" applyAlignment="1" applyProtection="1">
      <alignment horizontal="center"/>
      <protection hidden="1"/>
    </xf>
    <xf numFmtId="0" fontId="1" fillId="0" borderId="27" xfId="53" applyFont="1" applyBorder="1" applyAlignment="1" applyProtection="1">
      <alignment vertical="center"/>
      <protection hidden="1"/>
    </xf>
    <xf numFmtId="0" fontId="1" fillId="0" borderId="29" xfId="53" applyFont="1" applyBorder="1" applyAlignment="1" applyProtection="1">
      <alignment vertical="center"/>
      <protection hidden="1"/>
    </xf>
    <xf numFmtId="0" fontId="1" fillId="0" borderId="30" xfId="53" applyFont="1" applyBorder="1" applyAlignment="1" applyProtection="1">
      <alignment vertical="center"/>
      <protection hidden="1"/>
    </xf>
    <xf numFmtId="0" fontId="5" fillId="0" borderId="10" xfId="53" applyFont="1" applyFill="1" applyBorder="1" applyAlignment="1">
      <alignment horizontal="center"/>
      <protection/>
    </xf>
    <xf numFmtId="49" fontId="0" fillId="39" borderId="10" xfId="53" applyNumberFormat="1" applyFont="1" applyFill="1" applyBorder="1" applyAlignment="1">
      <alignment horizontal="center"/>
      <protection/>
    </xf>
    <xf numFmtId="0" fontId="0" fillId="39" borderId="10" xfId="53" applyFill="1" applyBorder="1">
      <alignment/>
      <protection/>
    </xf>
    <xf numFmtId="49" fontId="0" fillId="39" borderId="14" xfId="53" applyNumberFormat="1" applyFont="1" applyFill="1" applyBorder="1" applyAlignment="1">
      <alignment horizontal="center"/>
      <protection/>
    </xf>
    <xf numFmtId="20" fontId="1" fillId="0" borderId="10" xfId="53" applyNumberFormat="1" applyFont="1" applyBorder="1" applyAlignment="1">
      <alignment horizontal="center"/>
      <protection/>
    </xf>
    <xf numFmtId="0" fontId="69" fillId="0" borderId="10" xfId="53" applyFont="1" applyBorder="1" applyAlignment="1">
      <alignment horizontal="center"/>
      <protection/>
    </xf>
    <xf numFmtId="0" fontId="69" fillId="0" borderId="10" xfId="53" applyFont="1" applyFill="1" applyBorder="1" applyAlignment="1">
      <alignment horizontal="center"/>
      <protection/>
    </xf>
    <xf numFmtId="0" fontId="69" fillId="39" borderId="10" xfId="53" applyFont="1" applyFill="1" applyBorder="1" applyAlignment="1">
      <alignment horizontal="center"/>
      <protection/>
    </xf>
    <xf numFmtId="0" fontId="69" fillId="0" borderId="18" xfId="53" applyFont="1" applyBorder="1" applyAlignment="1">
      <alignment horizontal="center"/>
      <protection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/>
      <protection hidden="1"/>
    </xf>
    <xf numFmtId="0" fontId="5" fillId="34" borderId="34" xfId="0" applyFont="1" applyFill="1" applyBorder="1" applyAlignment="1" applyProtection="1">
      <alignment horizontal="center"/>
      <protection hidden="1"/>
    </xf>
    <xf numFmtId="0" fontId="5" fillId="34" borderId="35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9" fillId="0" borderId="27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1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45" borderId="26" xfId="0" applyFont="1" applyFill="1" applyBorder="1" applyAlignment="1" applyProtection="1">
      <alignment horizontal="center"/>
      <protection hidden="1"/>
    </xf>
    <xf numFmtId="0" fontId="2" fillId="45" borderId="34" xfId="0" applyFont="1" applyFill="1" applyBorder="1" applyAlignment="1" applyProtection="1">
      <alignment horizontal="center"/>
      <protection hidden="1"/>
    </xf>
    <xf numFmtId="0" fontId="2" fillId="45" borderId="35" xfId="0" applyFont="1" applyFill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2" fillId="47" borderId="26" xfId="0" applyFont="1" applyFill="1" applyBorder="1" applyAlignment="1">
      <alignment horizontal="center"/>
    </xf>
    <xf numFmtId="0" fontId="2" fillId="47" borderId="34" xfId="0" applyFont="1" applyFill="1" applyBorder="1" applyAlignment="1">
      <alignment horizontal="center"/>
    </xf>
    <xf numFmtId="0" fontId="2" fillId="47" borderId="3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3" fillId="42" borderId="34" xfId="0" applyFont="1" applyFill="1" applyBorder="1" applyAlignment="1">
      <alignment horizontal="center"/>
    </xf>
    <xf numFmtId="0" fontId="3" fillId="40" borderId="26" xfId="0" applyFont="1" applyFill="1" applyBorder="1" applyAlignment="1">
      <alignment horizontal="center"/>
    </xf>
    <xf numFmtId="0" fontId="3" fillId="40" borderId="34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0" fontId="3" fillId="41" borderId="34" xfId="0" applyFont="1" applyFill="1" applyBorder="1" applyAlignment="1">
      <alignment horizontal="center"/>
    </xf>
    <xf numFmtId="0" fontId="20" fillId="0" borderId="10" xfId="53" applyFont="1" applyBorder="1" applyAlignment="1" applyProtection="1">
      <alignment horizontal="left" vertical="center"/>
      <protection locked="0"/>
    </xf>
    <xf numFmtId="0" fontId="1" fillId="34" borderId="26" xfId="53" applyFont="1" applyFill="1" applyBorder="1" applyAlignment="1" applyProtection="1">
      <alignment horizontal="center"/>
      <protection hidden="1"/>
    </xf>
    <xf numFmtId="0" fontId="1" fillId="34" borderId="34" xfId="53" applyFont="1" applyFill="1" applyBorder="1" applyAlignment="1" applyProtection="1">
      <alignment horizontal="center"/>
      <protection hidden="1"/>
    </xf>
    <xf numFmtId="0" fontId="1" fillId="34" borderId="35" xfId="53" applyFont="1" applyFill="1" applyBorder="1" applyAlignment="1" applyProtection="1">
      <alignment horizontal="center"/>
      <protection hidden="1"/>
    </xf>
    <xf numFmtId="0" fontId="1" fillId="0" borderId="27" xfId="53" applyFont="1" applyBorder="1" applyAlignment="1" applyProtection="1">
      <alignment horizontal="center"/>
      <protection hidden="1"/>
    </xf>
    <xf numFmtId="0" fontId="1" fillId="0" borderId="33" xfId="53" applyFont="1" applyBorder="1" applyAlignment="1" applyProtection="1">
      <alignment horizontal="center"/>
      <protection hidden="1"/>
    </xf>
    <xf numFmtId="0" fontId="1" fillId="34" borderId="26" xfId="53" applyFont="1" applyFill="1" applyBorder="1" applyAlignment="1" applyProtection="1">
      <alignment horizontal="center" vertical="center"/>
      <protection hidden="1"/>
    </xf>
    <xf numFmtId="0" fontId="1" fillId="34" borderId="35" xfId="53" applyFont="1" applyFill="1" applyBorder="1" applyAlignment="1" applyProtection="1">
      <alignment horizontal="center" vertical="center"/>
      <protection hidden="1"/>
    </xf>
    <xf numFmtId="0" fontId="21" fillId="37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 applyProtection="1">
      <alignment horizontal="left" vertical="center"/>
      <protection locked="0"/>
    </xf>
    <xf numFmtId="0" fontId="20" fillId="0" borderId="30" xfId="53" applyFont="1" applyBorder="1" applyAlignment="1" applyProtection="1">
      <alignment horizontal="left" vertical="center"/>
      <protection hidden="1"/>
    </xf>
    <xf numFmtId="0" fontId="20" fillId="0" borderId="31" xfId="53" applyFont="1" applyBorder="1" applyAlignment="1" applyProtection="1">
      <alignment horizontal="left" vertical="center"/>
      <protection hidden="1"/>
    </xf>
    <xf numFmtId="0" fontId="16" fillId="0" borderId="32" xfId="53" applyFont="1" applyBorder="1" applyAlignment="1" applyProtection="1">
      <alignment horizontal="left" vertical="center"/>
      <protection hidden="1"/>
    </xf>
    <xf numFmtId="0" fontId="16" fillId="0" borderId="31" xfId="53" applyFont="1" applyBorder="1" applyAlignment="1" applyProtection="1">
      <alignment horizontal="left" vertical="center"/>
      <protection hidden="1"/>
    </xf>
    <xf numFmtId="0" fontId="3" fillId="34" borderId="26" xfId="53" applyFont="1" applyFill="1" applyBorder="1" applyAlignment="1" applyProtection="1">
      <alignment horizontal="center"/>
      <protection hidden="1"/>
    </xf>
    <xf numFmtId="0" fontId="3" fillId="34" borderId="34" xfId="53" applyFont="1" applyFill="1" applyBorder="1" applyAlignment="1" applyProtection="1">
      <alignment horizontal="center"/>
      <protection hidden="1"/>
    </xf>
    <xf numFmtId="0" fontId="3" fillId="34" borderId="35" xfId="53" applyFont="1" applyFill="1" applyBorder="1" applyAlignment="1" applyProtection="1">
      <alignment horizontal="center"/>
      <protection hidden="1"/>
    </xf>
    <xf numFmtId="0" fontId="2" fillId="34" borderId="26" xfId="53" applyFont="1" applyFill="1" applyBorder="1" applyAlignment="1" applyProtection="1">
      <alignment horizontal="center" vertical="center"/>
      <protection hidden="1"/>
    </xf>
    <xf numFmtId="0" fontId="2" fillId="34" borderId="35" xfId="53" applyFont="1" applyFill="1" applyBorder="1" applyAlignment="1" applyProtection="1">
      <alignment horizontal="center" vertical="center"/>
      <protection hidden="1"/>
    </xf>
    <xf numFmtId="0" fontId="20" fillId="0" borderId="27" xfId="53" applyFont="1" applyBorder="1" applyAlignment="1" applyProtection="1">
      <alignment horizontal="left" vertical="center"/>
      <protection hidden="1"/>
    </xf>
    <xf numFmtId="0" fontId="20" fillId="0" borderId="28" xfId="53" applyFont="1" applyBorder="1" applyAlignment="1" applyProtection="1">
      <alignment horizontal="left" vertical="center"/>
      <protection hidden="1"/>
    </xf>
    <xf numFmtId="0" fontId="2" fillId="0" borderId="29" xfId="53" applyFont="1" applyBorder="1" applyAlignment="1" applyProtection="1">
      <alignment horizontal="left" vertical="center"/>
      <protection hidden="1"/>
    </xf>
    <xf numFmtId="0" fontId="2" fillId="0" borderId="28" xfId="53" applyFont="1" applyBorder="1" applyAlignment="1" applyProtection="1">
      <alignment horizontal="left" vertical="center"/>
      <protection hidden="1"/>
    </xf>
    <xf numFmtId="0" fontId="3" fillId="0" borderId="27" xfId="53" applyFont="1" applyBorder="1" applyAlignment="1" applyProtection="1">
      <alignment horizontal="left" vertical="center"/>
      <protection hidden="1"/>
    </xf>
    <xf numFmtId="0" fontId="3" fillId="0" borderId="28" xfId="53" applyFont="1" applyBorder="1" applyAlignment="1" applyProtection="1">
      <alignment horizontal="left" vertical="center"/>
      <protection hidden="1"/>
    </xf>
    <xf numFmtId="0" fontId="16" fillId="0" borderId="29" xfId="53" applyFont="1" applyBorder="1" applyAlignment="1" applyProtection="1">
      <alignment horizontal="left" vertical="center"/>
      <protection hidden="1"/>
    </xf>
    <xf numFmtId="0" fontId="16" fillId="0" borderId="28" xfId="53" applyFont="1" applyBorder="1" applyAlignment="1" applyProtection="1">
      <alignment horizontal="left" vertical="center"/>
      <protection hidden="1"/>
    </xf>
    <xf numFmtId="0" fontId="3" fillId="0" borderId="30" xfId="53" applyFont="1" applyBorder="1" applyAlignment="1" applyProtection="1">
      <alignment horizontal="left" vertical="center"/>
      <protection hidden="1"/>
    </xf>
    <xf numFmtId="0" fontId="3" fillId="0" borderId="31" xfId="53" applyFont="1" applyBorder="1" applyAlignment="1" applyProtection="1">
      <alignment horizontal="left" vertical="center"/>
      <protection hidden="1"/>
    </xf>
    <xf numFmtId="0" fontId="19" fillId="34" borderId="10" xfId="53" applyFont="1" applyFill="1" applyBorder="1" applyAlignment="1">
      <alignment horizontal="center" vertical="center"/>
      <protection/>
    </xf>
    <xf numFmtId="0" fontId="26" fillId="0" borderId="0" xfId="53" applyFont="1" applyAlignment="1">
      <alignment horizontal="center"/>
      <protection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21" fillId="37" borderId="10" xfId="0" applyFont="1" applyFill="1" applyBorder="1" applyAlignment="1">
      <alignment horizontal="center" vertical="center"/>
    </xf>
    <xf numFmtId="0" fontId="20" fillId="0" borderId="30" xfId="0" applyFont="1" applyBorder="1" applyAlignment="1" applyProtection="1">
      <alignment horizontal="left" vertical="center"/>
      <protection hidden="1"/>
    </xf>
    <xf numFmtId="0" fontId="20" fillId="0" borderId="31" xfId="0" applyFont="1" applyBorder="1" applyAlignment="1" applyProtection="1">
      <alignment horizontal="left" vertical="center"/>
      <protection hidden="1"/>
    </xf>
    <xf numFmtId="0" fontId="16" fillId="0" borderId="32" xfId="0" applyFont="1" applyBorder="1" applyAlignment="1" applyProtection="1">
      <alignment horizontal="left" vertical="center"/>
      <protection hidden="1"/>
    </xf>
    <xf numFmtId="0" fontId="16" fillId="0" borderId="31" xfId="0" applyFont="1" applyBorder="1" applyAlignment="1" applyProtection="1">
      <alignment horizontal="left" vertical="center"/>
      <protection hidden="1"/>
    </xf>
    <xf numFmtId="0" fontId="3" fillId="34" borderId="26" xfId="0" applyFont="1" applyFill="1" applyBorder="1" applyAlignment="1" applyProtection="1">
      <alignment horizontal="center"/>
      <protection hidden="1"/>
    </xf>
    <xf numFmtId="0" fontId="3" fillId="34" borderId="34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left" vertical="center"/>
      <protection hidden="1"/>
    </xf>
    <xf numFmtId="0" fontId="20" fillId="0" borderId="28" xfId="0" applyFont="1" applyBorder="1" applyAlignment="1" applyProtection="1">
      <alignment horizontal="left" vertical="center"/>
      <protection hidden="1"/>
    </xf>
    <xf numFmtId="0" fontId="16" fillId="0" borderId="29" xfId="0" applyFont="1" applyBorder="1" applyAlignment="1" applyProtection="1">
      <alignment horizontal="left" vertical="center"/>
      <protection hidden="1"/>
    </xf>
    <xf numFmtId="0" fontId="16" fillId="0" borderId="28" xfId="0" applyFont="1" applyBorder="1" applyAlignment="1" applyProtection="1">
      <alignment horizontal="left" vertical="center"/>
      <protection hidden="1"/>
    </xf>
    <xf numFmtId="0" fontId="19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53" applyFont="1" applyAlignment="1">
      <alignment horizontal="center"/>
      <protection/>
    </xf>
    <xf numFmtId="49" fontId="28" fillId="0" borderId="0" xfId="53" applyNumberFormat="1" applyFont="1" applyAlignment="1">
      <alignment horizontal="right" vertical="center"/>
      <protection/>
    </xf>
    <xf numFmtId="0" fontId="16" fillId="0" borderId="27" xfId="0" applyFont="1" applyBorder="1" applyAlignment="1" applyProtection="1">
      <alignment horizontal="left" vertical="center"/>
      <protection hidden="1"/>
    </xf>
    <xf numFmtId="0" fontId="16" fillId="0" borderId="25" xfId="0" applyFont="1" applyBorder="1" applyAlignment="1" applyProtection="1">
      <alignment horizontal="left" vertical="center"/>
      <protection hidden="1"/>
    </xf>
    <xf numFmtId="0" fontId="16" fillId="0" borderId="40" xfId="0" applyFont="1" applyBorder="1" applyAlignment="1" applyProtection="1">
      <alignment horizontal="left" vertical="center"/>
      <protection hidden="1"/>
    </xf>
    <xf numFmtId="0" fontId="16" fillId="0" borderId="41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85725</xdr:rowOff>
    </xdr:from>
    <xdr:to>
      <xdr:col>4</xdr:col>
      <xdr:colOff>466725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647700" y="85725"/>
          <a:ext cx="35718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0</xdr:col>
      <xdr:colOff>600075</xdr:colOff>
      <xdr:row>1</xdr:row>
      <xdr:rowOff>152400</xdr:rowOff>
    </xdr:from>
    <xdr:to>
      <xdr:col>4</xdr:col>
      <xdr:colOff>361950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0075" y="314325"/>
          <a:ext cx="35147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 FINAL DEL SEVEN 2011</a:t>
          </a:r>
        </a:p>
      </xdr:txBody>
    </xdr:sp>
    <xdr:clientData/>
  </xdr:twoCellAnchor>
  <xdr:twoCellAnchor>
    <xdr:from>
      <xdr:col>6</xdr:col>
      <xdr:colOff>219075</xdr:colOff>
      <xdr:row>0</xdr:row>
      <xdr:rowOff>85725</xdr:rowOff>
    </xdr:from>
    <xdr:to>
      <xdr:col>21</xdr:col>
      <xdr:colOff>247650</xdr:colOff>
      <xdr:row>1</xdr:row>
      <xdr:rowOff>114300</xdr:rowOff>
    </xdr:to>
    <xdr:sp>
      <xdr:nvSpPr>
        <xdr:cNvPr id="3" name="WordArt 3"/>
        <xdr:cNvSpPr>
          <a:spLocks/>
        </xdr:cNvSpPr>
      </xdr:nvSpPr>
      <xdr:spPr>
        <a:xfrm>
          <a:off x="6115050" y="85725"/>
          <a:ext cx="38195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6</xdr:col>
      <xdr:colOff>0</xdr:colOff>
      <xdr:row>1</xdr:row>
      <xdr:rowOff>152400</xdr:rowOff>
    </xdr:from>
    <xdr:to>
      <xdr:col>22</xdr:col>
      <xdr:colOff>142875</xdr:colOff>
      <xdr:row>3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95975" y="314325"/>
          <a:ext cx="42100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XVII SEVEN a SIDE DE DIVISIÓN SUPERIOR 2012</a:t>
          </a:r>
        </a:p>
      </xdr:txBody>
    </xdr:sp>
    <xdr:clientData/>
  </xdr:twoCellAnchor>
  <xdr:twoCellAnchor editAs="oneCell">
    <xdr:from>
      <xdr:col>5</xdr:col>
      <xdr:colOff>38100</xdr:colOff>
      <xdr:row>14</xdr:row>
      <xdr:rowOff>133350</xdr:rowOff>
    </xdr:from>
    <xdr:to>
      <xdr:col>9</xdr:col>
      <xdr:colOff>9525</xdr:colOff>
      <xdr:row>20</xdr:row>
      <xdr:rowOff>9525</xdr:rowOff>
    </xdr:to>
    <xdr:pic>
      <xdr:nvPicPr>
        <xdr:cNvPr id="5" name="5 Imagen" descr="LOGO CLA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409825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14</xdr:row>
      <xdr:rowOff>114300</xdr:rowOff>
    </xdr:from>
    <xdr:to>
      <xdr:col>22</xdr:col>
      <xdr:colOff>28575</xdr:colOff>
      <xdr:row>19</xdr:row>
      <xdr:rowOff>152400</xdr:rowOff>
    </xdr:to>
    <xdr:pic>
      <xdr:nvPicPr>
        <xdr:cNvPr id="6" name="6 Imagen" descr="LOGO CLA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3907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85725</xdr:rowOff>
    </xdr:from>
    <xdr:to>
      <xdr:col>11</xdr:col>
      <xdr:colOff>752475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409575" y="85725"/>
          <a:ext cx="100774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</xdr:col>
      <xdr:colOff>828675</xdr:colOff>
      <xdr:row>4</xdr:row>
      <xdr:rowOff>133350</xdr:rowOff>
    </xdr:from>
    <xdr:to>
      <xdr:col>6</xdr:col>
      <xdr:colOff>1009650</xdr:colOff>
      <xdr:row>6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71750" y="876300"/>
          <a:ext cx="3924300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SAN ANDRES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142875</xdr:rowOff>
    </xdr:from>
    <xdr:to>
      <xdr:col>9</xdr:col>
      <xdr:colOff>47625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343025" y="142875"/>
          <a:ext cx="43815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285750</xdr:colOff>
      <xdr:row>2</xdr:row>
      <xdr:rowOff>66675</xdr:rowOff>
    </xdr:from>
    <xdr:to>
      <xdr:col>8</xdr:col>
      <xdr:colOff>504825</xdr:colOff>
      <xdr:row>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43025" y="390525"/>
          <a:ext cx="4324350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XVII SEVEN A SIDE DE DIVISIÓN SUPERIOR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 - SÁBADO 17 DE NOVIEMBRE - SAN ANDRES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66675</xdr:rowOff>
    </xdr:from>
    <xdr:to>
      <xdr:col>1</xdr:col>
      <xdr:colOff>190500</xdr:colOff>
      <xdr:row>5</xdr:row>
      <xdr:rowOff>95250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19050</xdr:rowOff>
    </xdr:from>
    <xdr:to>
      <xdr:col>9</xdr:col>
      <xdr:colOff>1219200</xdr:colOff>
      <xdr:row>5</xdr:row>
      <xdr:rowOff>104775</xdr:rowOff>
    </xdr:to>
    <xdr:pic>
      <xdr:nvPicPr>
        <xdr:cNvPr id="4" name="5 Imagen" descr="LOGO CLAR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90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142875</xdr:rowOff>
    </xdr:from>
    <xdr:to>
      <xdr:col>9</xdr:col>
      <xdr:colOff>47625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343025" y="142875"/>
          <a:ext cx="43719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285750</xdr:colOff>
      <xdr:row>2</xdr:row>
      <xdr:rowOff>66675</xdr:rowOff>
    </xdr:from>
    <xdr:to>
      <xdr:col>8</xdr:col>
      <xdr:colOff>504825</xdr:colOff>
      <xdr:row>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43025" y="390525"/>
          <a:ext cx="43148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XVII SEVEN A SIDE DE DIVISIÓN SUPERIOR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 - SÁBADO 17 DE NOVIEMBRE - HINDU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104775</xdr:rowOff>
    </xdr:from>
    <xdr:to>
      <xdr:col>1</xdr:col>
      <xdr:colOff>200025</xdr:colOff>
      <xdr:row>5</xdr:row>
      <xdr:rowOff>28575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47625</xdr:rowOff>
    </xdr:from>
    <xdr:to>
      <xdr:col>9</xdr:col>
      <xdr:colOff>1219200</xdr:colOff>
      <xdr:row>5</xdr:row>
      <xdr:rowOff>133350</xdr:rowOff>
    </xdr:to>
    <xdr:pic>
      <xdr:nvPicPr>
        <xdr:cNvPr id="4" name="5 Imagen" descr="LOGO CLAR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476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38100</xdr:rowOff>
    </xdr:from>
    <xdr:to>
      <xdr:col>7</xdr:col>
      <xdr:colOff>323850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47675" y="38100"/>
          <a:ext cx="6457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</xdr:col>
      <xdr:colOff>219075</xdr:colOff>
      <xdr:row>3</xdr:row>
      <xdr:rowOff>104775</xdr:rowOff>
    </xdr:from>
    <xdr:to>
      <xdr:col>5</xdr:col>
      <xdr:colOff>209550</xdr:colOff>
      <xdr:row>4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00" y="590550"/>
          <a:ext cx="3152775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HINDU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47625</xdr:rowOff>
    </xdr:from>
    <xdr:to>
      <xdr:col>9</xdr:col>
      <xdr:colOff>1285875</xdr:colOff>
      <xdr:row>5</xdr:row>
      <xdr:rowOff>133350</xdr:rowOff>
    </xdr:to>
    <xdr:pic>
      <xdr:nvPicPr>
        <xdr:cNvPr id="1" name="5 Imagen" descr="LOGO CLA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76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142875</xdr:rowOff>
    </xdr:from>
    <xdr:to>
      <xdr:col>9</xdr:col>
      <xdr:colOff>47625</xdr:colOff>
      <xdr:row>2</xdr:row>
      <xdr:rowOff>9525</xdr:rowOff>
    </xdr:to>
    <xdr:sp>
      <xdr:nvSpPr>
        <xdr:cNvPr id="2" name="WordArt 1"/>
        <xdr:cNvSpPr>
          <a:spLocks/>
        </xdr:cNvSpPr>
      </xdr:nvSpPr>
      <xdr:spPr>
        <a:xfrm>
          <a:off x="1343025" y="142875"/>
          <a:ext cx="437197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285750</xdr:colOff>
      <xdr:row>2</xdr:row>
      <xdr:rowOff>66675</xdr:rowOff>
    </xdr:from>
    <xdr:to>
      <xdr:col>8</xdr:col>
      <xdr:colOff>504825</xdr:colOff>
      <xdr:row>4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343025" y="390525"/>
          <a:ext cx="43148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XVII SEVEN A SIDE DE DIVISIÓN SUPERIOR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 - SÁBADO 17 DE NOVIEMBRE - A.D.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FRANCESA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104775</xdr:rowOff>
    </xdr:from>
    <xdr:to>
      <xdr:col>1</xdr:col>
      <xdr:colOff>200025</xdr:colOff>
      <xdr:row>5</xdr:row>
      <xdr:rowOff>28575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4775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47625</xdr:rowOff>
    </xdr:from>
    <xdr:to>
      <xdr:col>7</xdr:col>
      <xdr:colOff>523875</xdr:colOff>
      <xdr:row>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609600" y="47625"/>
          <a:ext cx="63341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</xdr:col>
      <xdr:colOff>447675</xdr:colOff>
      <xdr:row>3</xdr:row>
      <xdr:rowOff>66675</xdr:rowOff>
    </xdr:from>
    <xdr:to>
      <xdr:col>5</xdr:col>
      <xdr:colOff>295275</xdr:colOff>
      <xdr:row>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85975" y="552450"/>
          <a:ext cx="2895600" cy="295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A.D. FRANCESA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1019175</xdr:colOff>
      <xdr:row>5</xdr:row>
      <xdr:rowOff>114300</xdr:rowOff>
    </xdr:to>
    <xdr:pic>
      <xdr:nvPicPr>
        <xdr:cNvPr id="1" name="Picture 49" descr="http://www.nomenmunay.com.ar/wp-content/uploads/2012/04/ESCUDO-URB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1009650</xdr:colOff>
      <xdr:row>3</xdr:row>
      <xdr:rowOff>85725</xdr:rowOff>
    </xdr:from>
    <xdr:to>
      <xdr:col>7</xdr:col>
      <xdr:colOff>371475</xdr:colOff>
      <xdr:row>5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09650" y="571500"/>
          <a:ext cx="770572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XVII SEVEN A SIDE DIVISION SUPERIOR - SEDE: CASI - DOMINGO 18 de NOVIEMBRE</a:t>
          </a:r>
        </a:p>
      </xdr:txBody>
    </xdr:sp>
    <xdr:clientData/>
  </xdr:twoCellAnchor>
  <xdr:twoCellAnchor>
    <xdr:from>
      <xdr:col>1</xdr:col>
      <xdr:colOff>371475</xdr:colOff>
      <xdr:row>0</xdr:row>
      <xdr:rowOff>123825</xdr:rowOff>
    </xdr:from>
    <xdr:to>
      <xdr:col>6</xdr:col>
      <xdr:colOff>419100</xdr:colOff>
      <xdr:row>2</xdr:row>
      <xdr:rowOff>152400</xdr:rowOff>
    </xdr:to>
    <xdr:sp>
      <xdr:nvSpPr>
        <xdr:cNvPr id="3" name="WordArt 1"/>
        <xdr:cNvSpPr>
          <a:spLocks/>
        </xdr:cNvSpPr>
      </xdr:nvSpPr>
      <xdr:spPr>
        <a:xfrm>
          <a:off x="1409700" y="123825"/>
          <a:ext cx="69151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7</xdr:col>
      <xdr:colOff>504825</xdr:colOff>
      <xdr:row>0</xdr:row>
      <xdr:rowOff>95250</xdr:rowOff>
    </xdr:from>
    <xdr:to>
      <xdr:col>8</xdr:col>
      <xdr:colOff>609600</xdr:colOff>
      <xdr:row>5</xdr:row>
      <xdr:rowOff>47625</xdr:rowOff>
    </xdr:to>
    <xdr:pic>
      <xdr:nvPicPr>
        <xdr:cNvPr id="4" name="4 Imagen" descr="LOGO CLAR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952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39</xdr:row>
      <xdr:rowOff>133350</xdr:rowOff>
    </xdr:from>
    <xdr:to>
      <xdr:col>5</xdr:col>
      <xdr:colOff>1019175</xdr:colOff>
      <xdr:row>45</xdr:row>
      <xdr:rowOff>57150</xdr:rowOff>
    </xdr:to>
    <xdr:pic>
      <xdr:nvPicPr>
        <xdr:cNvPr id="5" name="5 Imagen" descr="LOGO CLAR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363325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10</xdr:col>
      <xdr:colOff>523875</xdr:colOff>
      <xdr:row>3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276225" y="85725"/>
          <a:ext cx="72866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3</xdr:col>
      <xdr:colOff>47625</xdr:colOff>
      <xdr:row>5</xdr:row>
      <xdr:rowOff>104775</xdr:rowOff>
    </xdr:from>
    <xdr:to>
      <xdr:col>7</xdr:col>
      <xdr:colOff>76200</xdr:colOff>
      <xdr:row>6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24100" y="981075"/>
          <a:ext cx="26193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CASI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showGridLines="0" zoomScale="89" zoomScaleNormal="89" zoomScalePageLayoutView="0" workbookViewId="0" topLeftCell="A16">
      <selection activeCell="H40" sqref="H40:H41"/>
    </sheetView>
  </sheetViews>
  <sheetFormatPr defaultColWidth="11.421875" defaultRowHeight="12.75"/>
  <cols>
    <col min="1" max="1" width="11.421875" style="3" customWidth="1"/>
    <col min="2" max="2" width="28.7109375" style="0" customWidth="1"/>
    <col min="3" max="3" width="4.7109375" style="0" customWidth="1"/>
    <col min="4" max="4" width="11.421875" style="3" customWidth="1"/>
    <col min="5" max="5" width="29.8515625" style="0" customWidth="1"/>
    <col min="6" max="6" width="2.28125" style="0" customWidth="1"/>
    <col min="7" max="7" width="3.7109375" style="7" customWidth="1"/>
    <col min="8" max="8" width="4.00390625" style="7" customWidth="1"/>
    <col min="9" max="9" width="3.8515625" style="7" customWidth="1"/>
    <col min="10" max="10" width="3.28125" style="7" customWidth="1"/>
    <col min="11" max="13" width="3.421875" style="7" customWidth="1"/>
    <col min="14" max="14" width="3.28125" style="7" bestFit="1" customWidth="1"/>
    <col min="15" max="15" width="4.00390625" style="7" customWidth="1"/>
    <col min="16" max="16" width="4.421875" style="7" customWidth="1"/>
    <col min="17" max="17" width="3.8515625" style="7" customWidth="1"/>
    <col min="18" max="18" width="4.00390625" style="7" customWidth="1"/>
    <col min="19" max="20" width="4.140625" style="7" customWidth="1"/>
    <col min="21" max="21" width="3.8515625" style="7" customWidth="1"/>
    <col min="22" max="22" width="4.140625" style="7" customWidth="1"/>
    <col min="23" max="23" width="3.421875" style="7" customWidth="1"/>
    <col min="24" max="24" width="3.57421875" style="7" customWidth="1"/>
    <col min="25" max="26" width="3.28125" style="7" customWidth="1"/>
    <col min="27" max="28" width="3.421875" style="7" customWidth="1"/>
    <col min="29" max="31" width="3.7109375" style="7" customWidth="1"/>
  </cols>
  <sheetData>
    <row r="4" ht="13.5" thickBot="1"/>
    <row r="5" spans="1:30" ht="13.5" thickBot="1">
      <c r="A5" s="1" t="s">
        <v>1</v>
      </c>
      <c r="B5" s="2" t="s">
        <v>2</v>
      </c>
      <c r="C5" s="20"/>
      <c r="D5" s="1" t="s">
        <v>1</v>
      </c>
      <c r="E5" s="2" t="s">
        <v>2</v>
      </c>
      <c r="G5" s="408" t="s">
        <v>153</v>
      </c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10"/>
    </row>
    <row r="6" spans="7:30" ht="6" customHeight="1"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13.5" customHeight="1">
      <c r="A7" s="30" t="s">
        <v>3</v>
      </c>
      <c r="B7" s="27" t="s">
        <v>192</v>
      </c>
      <c r="C7" s="13"/>
      <c r="D7" s="4" t="s">
        <v>5</v>
      </c>
      <c r="E7" s="51" t="s">
        <v>201</v>
      </c>
      <c r="G7" s="6">
        <v>1</v>
      </c>
      <c r="H7" s="6">
        <v>2</v>
      </c>
      <c r="I7" s="6">
        <v>3</v>
      </c>
      <c r="J7" s="6">
        <v>4</v>
      </c>
      <c r="K7" s="6">
        <v>5</v>
      </c>
      <c r="L7" s="6">
        <v>6</v>
      </c>
      <c r="M7" s="6">
        <v>7</v>
      </c>
      <c r="N7" s="6">
        <v>8</v>
      </c>
      <c r="O7" s="6">
        <v>9</v>
      </c>
      <c r="P7" s="6">
        <v>10</v>
      </c>
      <c r="Q7" s="6">
        <v>11</v>
      </c>
      <c r="R7" s="6">
        <v>12</v>
      </c>
      <c r="S7" s="35"/>
      <c r="T7" s="36"/>
      <c r="U7" s="6">
        <v>1</v>
      </c>
      <c r="V7" s="6">
        <v>2</v>
      </c>
      <c r="W7" s="6">
        <v>3</v>
      </c>
      <c r="X7" s="6">
        <v>4</v>
      </c>
      <c r="Y7" s="6">
        <v>5</v>
      </c>
      <c r="Z7" s="6">
        <v>6</v>
      </c>
      <c r="AA7" s="6">
        <v>7</v>
      </c>
      <c r="AB7" s="6">
        <v>8</v>
      </c>
      <c r="AC7" s="6">
        <v>9</v>
      </c>
      <c r="AD7" s="6">
        <v>10</v>
      </c>
      <c r="AE7"/>
      <c r="AF7" t="s">
        <v>0</v>
      </c>
    </row>
    <row r="8" spans="1:31" ht="13.5" customHeight="1">
      <c r="A8" s="28" t="s">
        <v>6</v>
      </c>
      <c r="B8" s="22" t="s">
        <v>200</v>
      </c>
      <c r="C8" s="14"/>
      <c r="D8" s="4" t="s">
        <v>7</v>
      </c>
      <c r="E8" s="51" t="s">
        <v>202</v>
      </c>
      <c r="G8" s="411" t="s">
        <v>90</v>
      </c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8"/>
      <c r="T8" s="8"/>
      <c r="U8" s="412" t="s">
        <v>91</v>
      </c>
      <c r="V8" s="412"/>
      <c r="W8" s="412"/>
      <c r="X8" s="412"/>
      <c r="Y8" s="412"/>
      <c r="Z8" s="412"/>
      <c r="AA8" s="412"/>
      <c r="AB8" s="412"/>
      <c r="AC8" s="412"/>
      <c r="AD8" s="413"/>
      <c r="AE8"/>
    </row>
    <row r="9" spans="1:31" ht="13.5" customHeight="1" thickBot="1">
      <c r="A9" s="28" t="s">
        <v>8</v>
      </c>
      <c r="B9" s="22" t="s">
        <v>190</v>
      </c>
      <c r="C9" s="14"/>
      <c r="D9" s="18" t="s">
        <v>9</v>
      </c>
      <c r="E9" s="52" t="s">
        <v>195</v>
      </c>
      <c r="G9" s="9">
        <v>1</v>
      </c>
      <c r="H9" s="9">
        <v>2</v>
      </c>
      <c r="I9" s="9">
        <v>3</v>
      </c>
      <c r="J9" s="9">
        <v>4</v>
      </c>
      <c r="K9" s="9">
        <v>5</v>
      </c>
      <c r="L9" s="9">
        <v>6</v>
      </c>
      <c r="M9" s="9">
        <v>7</v>
      </c>
      <c r="N9" s="9">
        <v>8</v>
      </c>
      <c r="O9" s="9">
        <v>9</v>
      </c>
      <c r="P9" s="9">
        <v>10</v>
      </c>
      <c r="Q9" s="9">
        <v>11</v>
      </c>
      <c r="R9" s="9">
        <v>12</v>
      </c>
      <c r="S9" s="35"/>
      <c r="T9" s="36"/>
      <c r="U9" s="9">
        <v>49</v>
      </c>
      <c r="V9" s="9">
        <v>50</v>
      </c>
      <c r="W9" s="9">
        <v>51</v>
      </c>
      <c r="X9" s="9">
        <v>52</v>
      </c>
      <c r="Y9" s="9">
        <v>53</v>
      </c>
      <c r="Z9" s="9">
        <v>54</v>
      </c>
      <c r="AA9" s="9">
        <v>55</v>
      </c>
      <c r="AB9" s="9">
        <v>56</v>
      </c>
      <c r="AC9" s="9">
        <v>57</v>
      </c>
      <c r="AD9" s="9">
        <v>58</v>
      </c>
      <c r="AE9"/>
    </row>
    <row r="10" spans="1:31" ht="13.5" customHeight="1">
      <c r="A10" s="28" t="s">
        <v>10</v>
      </c>
      <c r="B10" s="22" t="s">
        <v>78</v>
      </c>
      <c r="C10" s="14"/>
      <c r="D10" s="17" t="s">
        <v>11</v>
      </c>
      <c r="E10" s="54" t="s">
        <v>134</v>
      </c>
      <c r="G10" s="10">
        <v>24</v>
      </c>
      <c r="H10" s="10">
        <v>23</v>
      </c>
      <c r="I10" s="10">
        <v>22</v>
      </c>
      <c r="J10" s="10">
        <v>21</v>
      </c>
      <c r="K10" s="10">
        <v>20</v>
      </c>
      <c r="L10" s="10">
        <v>19</v>
      </c>
      <c r="M10" s="10">
        <v>18</v>
      </c>
      <c r="N10" s="10">
        <v>17</v>
      </c>
      <c r="O10" s="10">
        <v>16</v>
      </c>
      <c r="P10" s="10">
        <v>15</v>
      </c>
      <c r="Q10" s="10">
        <v>14</v>
      </c>
      <c r="R10" s="10">
        <v>13</v>
      </c>
      <c r="S10" s="35"/>
      <c r="T10" s="36"/>
      <c r="U10" s="10">
        <v>64</v>
      </c>
      <c r="V10" s="10">
        <v>65</v>
      </c>
      <c r="W10" s="10">
        <v>66</v>
      </c>
      <c r="X10" s="10">
        <v>67</v>
      </c>
      <c r="Y10" s="10">
        <v>68</v>
      </c>
      <c r="Z10" s="10">
        <v>59</v>
      </c>
      <c r="AA10" s="10">
        <v>60</v>
      </c>
      <c r="AB10" s="10">
        <v>61</v>
      </c>
      <c r="AC10" s="10">
        <v>62</v>
      </c>
      <c r="AD10" s="10">
        <v>63</v>
      </c>
      <c r="AE10"/>
    </row>
    <row r="11" spans="1:31" ht="13.5" customHeight="1">
      <c r="A11" s="28" t="s">
        <v>12</v>
      </c>
      <c r="B11" s="22" t="s">
        <v>191</v>
      </c>
      <c r="C11" s="14"/>
      <c r="D11" s="4" t="s">
        <v>13</v>
      </c>
      <c r="E11" s="55" t="s">
        <v>108</v>
      </c>
      <c r="G11" s="10">
        <v>25</v>
      </c>
      <c r="H11" s="10">
        <v>26</v>
      </c>
      <c r="I11" s="10">
        <v>27</v>
      </c>
      <c r="J11" s="10">
        <v>28</v>
      </c>
      <c r="K11" s="10">
        <v>29</v>
      </c>
      <c r="L11" s="10">
        <v>30</v>
      </c>
      <c r="M11" s="10">
        <v>31</v>
      </c>
      <c r="N11" s="10">
        <v>32</v>
      </c>
      <c r="O11" s="10">
        <v>33</v>
      </c>
      <c r="P11" s="10">
        <v>34</v>
      </c>
      <c r="Q11" s="10">
        <v>35</v>
      </c>
      <c r="R11" s="10">
        <v>36</v>
      </c>
      <c r="S11" s="35"/>
      <c r="T11" s="36"/>
      <c r="U11" s="10">
        <v>78</v>
      </c>
      <c r="V11" s="10">
        <v>76</v>
      </c>
      <c r="W11" s="10">
        <v>74</v>
      </c>
      <c r="X11" s="10">
        <v>72</v>
      </c>
      <c r="Y11" s="10">
        <v>70</v>
      </c>
      <c r="Z11" s="10">
        <v>77</v>
      </c>
      <c r="AA11" s="10">
        <v>75</v>
      </c>
      <c r="AB11" s="10">
        <v>73</v>
      </c>
      <c r="AC11" s="10">
        <v>71</v>
      </c>
      <c r="AD11" s="10">
        <v>69</v>
      </c>
      <c r="AE11"/>
    </row>
    <row r="12" spans="1:31" ht="13.5" customHeight="1">
      <c r="A12" s="28" t="s">
        <v>14</v>
      </c>
      <c r="B12" s="22" t="s">
        <v>103</v>
      </c>
      <c r="C12" s="14"/>
      <c r="D12" s="4" t="s">
        <v>15</v>
      </c>
      <c r="E12" s="55" t="s">
        <v>99</v>
      </c>
      <c r="G12" s="10">
        <v>48</v>
      </c>
      <c r="H12" s="10">
        <v>47</v>
      </c>
      <c r="I12" s="10">
        <v>46</v>
      </c>
      <c r="J12" s="10">
        <v>45</v>
      </c>
      <c r="K12" s="10">
        <v>44</v>
      </c>
      <c r="L12" s="10">
        <v>43</v>
      </c>
      <c r="M12" s="10">
        <v>42</v>
      </c>
      <c r="N12" s="10">
        <v>41</v>
      </c>
      <c r="O12" s="10">
        <v>40</v>
      </c>
      <c r="P12" s="10">
        <v>39</v>
      </c>
      <c r="Q12" s="10">
        <v>38</v>
      </c>
      <c r="R12" s="10">
        <v>37</v>
      </c>
      <c r="U12" s="38"/>
      <c r="V12" s="38"/>
      <c r="W12" s="38"/>
      <c r="X12" s="38"/>
      <c r="Y12" s="38"/>
      <c r="Z12" s="37">
        <v>83</v>
      </c>
      <c r="AA12" s="37">
        <v>82</v>
      </c>
      <c r="AB12" s="37">
        <v>81</v>
      </c>
      <c r="AC12" s="37">
        <v>80</v>
      </c>
      <c r="AD12" s="37">
        <v>79</v>
      </c>
      <c r="AE12"/>
    </row>
    <row r="13" spans="1:31" ht="13.5" customHeight="1">
      <c r="A13" s="28" t="s">
        <v>16</v>
      </c>
      <c r="B13" s="22" t="s">
        <v>117</v>
      </c>
      <c r="C13" s="14"/>
      <c r="D13" s="4" t="s">
        <v>17</v>
      </c>
      <c r="E13" s="56" t="s">
        <v>135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U13" s="25" t="s">
        <v>138</v>
      </c>
      <c r="V13" s="39"/>
      <c r="W13" s="39"/>
      <c r="X13" s="39"/>
      <c r="Y13" s="39"/>
      <c r="Z13" s="39"/>
      <c r="AA13" s="39"/>
      <c r="AB13" s="39"/>
      <c r="AC13" s="39"/>
      <c r="AD13" s="39"/>
      <c r="AE13"/>
    </row>
    <row r="14" spans="1:31" ht="13.5" customHeight="1">
      <c r="A14" s="28" t="s">
        <v>18</v>
      </c>
      <c r="B14" s="22" t="s">
        <v>125</v>
      </c>
      <c r="C14" s="14"/>
      <c r="D14" s="4" t="s">
        <v>19</v>
      </c>
      <c r="E14" s="22" t="s">
        <v>174</v>
      </c>
      <c r="G14" s="414" t="s">
        <v>139</v>
      </c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/>
      <c r="T14"/>
      <c r="U14" s="40" t="s">
        <v>140</v>
      </c>
      <c r="V14" s="24"/>
      <c r="W14" s="24"/>
      <c r="X14" s="24"/>
      <c r="Y14" s="24"/>
      <c r="Z14" s="24"/>
      <c r="AA14" s="24"/>
      <c r="AB14" s="24"/>
      <c r="AC14" s="24"/>
      <c r="AD14" s="24"/>
      <c r="AE14"/>
    </row>
    <row r="15" spans="1:31" ht="13.5" customHeight="1" thickBot="1">
      <c r="A15" s="28" t="s">
        <v>20</v>
      </c>
      <c r="B15" s="16" t="s">
        <v>129</v>
      </c>
      <c r="C15" s="14"/>
      <c r="D15" s="4" t="s">
        <v>21</v>
      </c>
      <c r="E15" s="22" t="s">
        <v>176</v>
      </c>
      <c r="AE15"/>
    </row>
    <row r="16" spans="1:31" ht="13.5" customHeight="1" thickBot="1">
      <c r="A16" s="28" t="s">
        <v>22</v>
      </c>
      <c r="B16" s="16" t="s">
        <v>96</v>
      </c>
      <c r="C16" s="14"/>
      <c r="D16" s="4" t="s">
        <v>23</v>
      </c>
      <c r="E16" s="22" t="s">
        <v>160</v>
      </c>
      <c r="G16" s="408" t="s">
        <v>152</v>
      </c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10"/>
      <c r="AE16"/>
    </row>
    <row r="17" spans="1:31" ht="13.5" customHeight="1">
      <c r="A17" s="28" t="s">
        <v>24</v>
      </c>
      <c r="B17" s="16" t="s">
        <v>118</v>
      </c>
      <c r="C17" s="14"/>
      <c r="D17" s="4" t="s">
        <v>25</v>
      </c>
      <c r="E17" s="22" t="s">
        <v>155</v>
      </c>
      <c r="N17" s="417" t="s">
        <v>90</v>
      </c>
      <c r="O17" s="417"/>
      <c r="P17" s="417"/>
      <c r="Q17" s="417"/>
      <c r="T17" s="417" t="s">
        <v>194</v>
      </c>
      <c r="U17" s="417"/>
      <c r="V17" s="417"/>
      <c r="W17" s="417"/>
      <c r="AE17"/>
    </row>
    <row r="18" spans="1:31" ht="13.5" customHeight="1">
      <c r="A18" s="28" t="s">
        <v>26</v>
      </c>
      <c r="B18" s="16" t="s">
        <v>116</v>
      </c>
      <c r="C18" s="14"/>
      <c r="D18" s="4" t="s">
        <v>27</v>
      </c>
      <c r="E18" s="22" t="s">
        <v>156</v>
      </c>
      <c r="G18" s="11"/>
      <c r="H18" s="11"/>
      <c r="I18" s="11"/>
      <c r="N18" s="6" t="s">
        <v>141</v>
      </c>
      <c r="O18" s="6" t="s">
        <v>142</v>
      </c>
      <c r="P18" s="6" t="s">
        <v>143</v>
      </c>
      <c r="Q18" s="6" t="s">
        <v>144</v>
      </c>
      <c r="T18" s="6" t="s">
        <v>141</v>
      </c>
      <c r="U18" s="6" t="s">
        <v>142</v>
      </c>
      <c r="V18" s="6" t="s">
        <v>143</v>
      </c>
      <c r="W18" s="6" t="s">
        <v>144</v>
      </c>
      <c r="X18" s="11"/>
      <c r="Y18" s="11"/>
      <c r="Z18" s="11"/>
      <c r="AA18" s="11"/>
      <c r="AB18" s="11"/>
      <c r="AC18" s="11"/>
      <c r="AD18" s="11"/>
      <c r="AE18"/>
    </row>
    <row r="19" spans="1:31" ht="13.5" customHeight="1">
      <c r="A19" s="28" t="s">
        <v>28</v>
      </c>
      <c r="B19" s="22" t="s">
        <v>113</v>
      </c>
      <c r="C19" s="14"/>
      <c r="D19" s="4" t="s">
        <v>29</v>
      </c>
      <c r="E19" s="22" t="s">
        <v>208</v>
      </c>
      <c r="N19" s="41"/>
      <c r="O19" s="41"/>
      <c r="P19" s="41"/>
      <c r="Q19" s="41"/>
      <c r="T19" s="41"/>
      <c r="U19" s="41"/>
      <c r="V19" s="41"/>
      <c r="W19" s="41"/>
      <c r="AE19"/>
    </row>
    <row r="20" spans="1:31" ht="13.5" customHeight="1">
      <c r="A20" s="28" t="s">
        <v>30</v>
      </c>
      <c r="B20" s="22" t="s">
        <v>136</v>
      </c>
      <c r="C20" s="14"/>
      <c r="D20" s="4" t="s">
        <v>31</v>
      </c>
      <c r="E20" s="22" t="s">
        <v>177</v>
      </c>
      <c r="N20" s="10">
        <v>1</v>
      </c>
      <c r="O20" s="10">
        <v>2</v>
      </c>
      <c r="P20" s="10">
        <v>3</v>
      </c>
      <c r="Q20" s="10">
        <v>4</v>
      </c>
      <c r="T20" s="64">
        <v>1</v>
      </c>
      <c r="U20" s="64">
        <v>2</v>
      </c>
      <c r="V20" s="64">
        <v>3</v>
      </c>
      <c r="W20" s="64">
        <v>4</v>
      </c>
      <c r="AE20"/>
    </row>
    <row r="21" spans="1:31" ht="13.5" customHeight="1">
      <c r="A21" s="28" t="s">
        <v>32</v>
      </c>
      <c r="B21" s="22" t="s">
        <v>79</v>
      </c>
      <c r="C21" s="14"/>
      <c r="D21" s="4" t="s">
        <v>33</v>
      </c>
      <c r="E21" s="22" t="s">
        <v>107</v>
      </c>
      <c r="N21" s="10">
        <v>7</v>
      </c>
      <c r="O21" s="10">
        <v>8</v>
      </c>
      <c r="P21" s="10">
        <v>5</v>
      </c>
      <c r="Q21" s="10">
        <v>6</v>
      </c>
      <c r="T21" s="64">
        <v>7</v>
      </c>
      <c r="U21" s="64">
        <v>8</v>
      </c>
      <c r="V21" s="64">
        <v>5</v>
      </c>
      <c r="W21" s="64">
        <v>6</v>
      </c>
      <c r="AE21"/>
    </row>
    <row r="22" spans="1:31" ht="13.5" customHeight="1">
      <c r="A22" s="28" t="s">
        <v>34</v>
      </c>
      <c r="B22" s="22" t="s">
        <v>114</v>
      </c>
      <c r="C22" s="14"/>
      <c r="D22" s="4" t="s">
        <v>35</v>
      </c>
      <c r="E22" s="22" t="s">
        <v>105</v>
      </c>
      <c r="N22" s="10">
        <v>12</v>
      </c>
      <c r="O22" s="10">
        <v>10</v>
      </c>
      <c r="P22" s="10">
        <v>11</v>
      </c>
      <c r="Q22" s="10">
        <v>9</v>
      </c>
      <c r="T22" s="65" t="s">
        <v>151</v>
      </c>
      <c r="U22" s="64">
        <v>10</v>
      </c>
      <c r="V22" s="64" t="s">
        <v>150</v>
      </c>
      <c r="W22" s="64">
        <v>9</v>
      </c>
      <c r="AE22"/>
    </row>
    <row r="23" spans="1:31" ht="13.5" customHeight="1">
      <c r="A23" s="28" t="s">
        <v>36</v>
      </c>
      <c r="B23" s="22" t="s">
        <v>109</v>
      </c>
      <c r="C23" s="14"/>
      <c r="D23" s="4" t="s">
        <v>37</v>
      </c>
      <c r="E23" s="22" t="s">
        <v>175</v>
      </c>
      <c r="G23" s="42"/>
      <c r="H23" s="42"/>
      <c r="I23" s="42"/>
      <c r="J23" s="42"/>
      <c r="K23" s="42"/>
      <c r="L23" s="424" t="s">
        <v>145</v>
      </c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"/>
      <c r="AA23" s="42"/>
      <c r="AB23" s="42"/>
      <c r="AC23" s="42"/>
      <c r="AD23" s="42"/>
      <c r="AE23"/>
    </row>
    <row r="24" spans="1:31" ht="13.5" customHeight="1">
      <c r="A24" s="28" t="s">
        <v>38</v>
      </c>
      <c r="B24" s="22" t="s">
        <v>120</v>
      </c>
      <c r="C24" s="14"/>
      <c r="D24" s="4" t="s">
        <v>39</v>
      </c>
      <c r="E24" s="22" t="s">
        <v>173</v>
      </c>
      <c r="H24" s="418" t="s">
        <v>146</v>
      </c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/>
    </row>
    <row r="25" spans="1:31" ht="13.5" customHeight="1" thickBot="1">
      <c r="A25" s="28" t="s">
        <v>40</v>
      </c>
      <c r="B25" s="23" t="s">
        <v>80</v>
      </c>
      <c r="C25" s="14"/>
      <c r="D25" s="4" t="s">
        <v>41</v>
      </c>
      <c r="E25" s="22" t="s">
        <v>159</v>
      </c>
      <c r="T25" s="7" t="s">
        <v>0</v>
      </c>
      <c r="AE25"/>
    </row>
    <row r="26" spans="1:31" ht="13.5" customHeight="1" thickBot="1">
      <c r="A26" s="28" t="s">
        <v>42</v>
      </c>
      <c r="B26" s="22" t="s">
        <v>123</v>
      </c>
      <c r="C26" s="14"/>
      <c r="D26" s="4" t="s">
        <v>43</v>
      </c>
      <c r="E26" s="22" t="s">
        <v>158</v>
      </c>
      <c r="J26" s="393" t="s">
        <v>147</v>
      </c>
      <c r="K26" s="394"/>
      <c r="L26" s="394"/>
      <c r="M26" s="394"/>
      <c r="N26" s="394"/>
      <c r="O26" s="394"/>
      <c r="P26" s="394"/>
      <c r="Q26" s="394"/>
      <c r="R26" s="395"/>
      <c r="T26" s="393" t="s">
        <v>213</v>
      </c>
      <c r="U26" s="394"/>
      <c r="V26" s="394"/>
      <c r="W26" s="394"/>
      <c r="X26" s="394"/>
      <c r="Y26" s="394"/>
      <c r="Z26" s="394"/>
      <c r="AA26" s="394"/>
      <c r="AB26" s="395"/>
      <c r="AE26"/>
    </row>
    <row r="27" spans="1:31" ht="13.5" customHeight="1">
      <c r="A27" s="28" t="s">
        <v>44</v>
      </c>
      <c r="B27" s="49" t="s">
        <v>115</v>
      </c>
      <c r="C27" s="14"/>
      <c r="D27" s="4" t="s">
        <v>45</v>
      </c>
      <c r="E27" s="22" t="s">
        <v>163</v>
      </c>
      <c r="J27" s="401"/>
      <c r="K27" s="401"/>
      <c r="L27" s="401"/>
      <c r="M27" s="401"/>
      <c r="N27" s="401"/>
      <c r="T27" s="401"/>
      <c r="U27" s="401"/>
      <c r="V27" s="401"/>
      <c r="W27" s="401"/>
      <c r="X27" s="401"/>
      <c r="AE27"/>
    </row>
    <row r="28" spans="1:31" ht="13.5" customHeight="1">
      <c r="A28" s="28" t="s">
        <v>46</v>
      </c>
      <c r="B28" s="22" t="s">
        <v>111</v>
      </c>
      <c r="C28" s="14"/>
      <c r="D28" s="4" t="s">
        <v>47</v>
      </c>
      <c r="E28" s="49" t="s">
        <v>166</v>
      </c>
      <c r="J28" s="415" t="s">
        <v>141</v>
      </c>
      <c r="K28" s="415"/>
      <c r="L28" s="415"/>
      <c r="M28" s="415"/>
      <c r="N28" s="416"/>
      <c r="T28" s="415" t="s">
        <v>141</v>
      </c>
      <c r="U28" s="415"/>
      <c r="V28" s="415"/>
      <c r="W28" s="415"/>
      <c r="X28" s="416"/>
      <c r="AE28"/>
    </row>
    <row r="29" spans="1:31" ht="13.5" customHeight="1">
      <c r="A29" s="28" t="s">
        <v>48</v>
      </c>
      <c r="B29" s="22" t="s">
        <v>86</v>
      </c>
      <c r="C29" s="14"/>
      <c r="D29" s="4" t="s">
        <v>49</v>
      </c>
      <c r="E29" s="49" t="s">
        <v>170</v>
      </c>
      <c r="J29" s="405" t="s">
        <v>144</v>
      </c>
      <c r="K29" s="405"/>
      <c r="L29" s="405"/>
      <c r="M29" s="405"/>
      <c r="N29" s="406"/>
      <c r="O29" s="43"/>
      <c r="P29" s="43"/>
      <c r="Q29" s="44"/>
      <c r="R29" s="45"/>
      <c r="T29" s="405" t="s">
        <v>144</v>
      </c>
      <c r="U29" s="405"/>
      <c r="V29" s="405"/>
      <c r="W29" s="405"/>
      <c r="X29" s="406"/>
      <c r="Y29" s="43"/>
      <c r="Z29" s="43"/>
      <c r="AA29" s="44"/>
      <c r="AD29"/>
      <c r="AE29"/>
    </row>
    <row r="30" spans="1:31" ht="13.5" customHeight="1" thickBot="1">
      <c r="A30" s="29" t="s">
        <v>50</v>
      </c>
      <c r="B30" s="48" t="s">
        <v>124</v>
      </c>
      <c r="C30" s="19"/>
      <c r="D30" s="28" t="s">
        <v>82</v>
      </c>
      <c r="E30" s="22" t="s">
        <v>168</v>
      </c>
      <c r="J30" s="407" t="s">
        <v>148</v>
      </c>
      <c r="K30" s="407"/>
      <c r="L30" s="407"/>
      <c r="M30" s="407"/>
      <c r="N30" s="407"/>
      <c r="O30" s="46"/>
      <c r="P30" s="396" t="s">
        <v>149</v>
      </c>
      <c r="Q30" s="397"/>
      <c r="R30" s="45"/>
      <c r="T30" s="407" t="s">
        <v>148</v>
      </c>
      <c r="U30" s="407"/>
      <c r="V30" s="407"/>
      <c r="W30" s="407"/>
      <c r="X30" s="407"/>
      <c r="Y30" s="46"/>
      <c r="Z30" s="396" t="s">
        <v>149</v>
      </c>
      <c r="AA30" s="397"/>
      <c r="AD30"/>
      <c r="AE30"/>
    </row>
    <row r="31" spans="1:31" ht="13.5" customHeight="1">
      <c r="A31" s="31" t="s">
        <v>51</v>
      </c>
      <c r="B31" s="49" t="s">
        <v>81</v>
      </c>
      <c r="C31" s="19"/>
      <c r="D31" s="28" t="s">
        <v>83</v>
      </c>
      <c r="E31" s="23" t="s">
        <v>167</v>
      </c>
      <c r="J31" s="403" t="s">
        <v>142</v>
      </c>
      <c r="K31" s="403"/>
      <c r="L31" s="403"/>
      <c r="M31" s="403"/>
      <c r="N31" s="404"/>
      <c r="O31" s="42"/>
      <c r="P31" s="42"/>
      <c r="Q31" s="47"/>
      <c r="R31" s="45"/>
      <c r="T31" s="403" t="s">
        <v>142</v>
      </c>
      <c r="U31" s="403"/>
      <c r="V31" s="403"/>
      <c r="W31" s="403"/>
      <c r="X31" s="404"/>
      <c r="Y31" s="42"/>
      <c r="Z31" s="42"/>
      <c r="AA31" s="47"/>
      <c r="AD31"/>
      <c r="AE31"/>
    </row>
    <row r="32" spans="1:31" ht="13.5" customHeight="1">
      <c r="A32" s="28" t="s">
        <v>52</v>
      </c>
      <c r="B32" s="22" t="s">
        <v>77</v>
      </c>
      <c r="C32" s="19"/>
      <c r="D32" s="28" t="s">
        <v>84</v>
      </c>
      <c r="E32" s="22" t="s">
        <v>171</v>
      </c>
      <c r="J32" s="405" t="s">
        <v>143</v>
      </c>
      <c r="K32" s="405"/>
      <c r="L32" s="405"/>
      <c r="M32" s="405"/>
      <c r="N32" s="406"/>
      <c r="T32" s="405" t="s">
        <v>143</v>
      </c>
      <c r="U32" s="405"/>
      <c r="V32" s="405"/>
      <c r="W32" s="405"/>
      <c r="X32" s="406"/>
      <c r="AE32"/>
    </row>
    <row r="33" spans="1:31" ht="13.5" customHeight="1">
      <c r="A33" s="28" t="s">
        <v>53</v>
      </c>
      <c r="B33" s="22" t="s">
        <v>76</v>
      </c>
      <c r="C33" s="19"/>
      <c r="D33" s="28" t="s">
        <v>85</v>
      </c>
      <c r="E33" s="22" t="s">
        <v>169</v>
      </c>
      <c r="G33" s="402" t="s">
        <v>196</v>
      </c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/>
    </row>
    <row r="34" spans="1:30" ht="13.5" customHeight="1">
      <c r="A34" s="28" t="s">
        <v>54</v>
      </c>
      <c r="B34" s="22" t="s">
        <v>206</v>
      </c>
      <c r="C34" s="19"/>
      <c r="D34" s="28" t="s">
        <v>88</v>
      </c>
      <c r="E34" s="22" t="s">
        <v>165</v>
      </c>
      <c r="G34" s="402" t="s">
        <v>197</v>
      </c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</row>
    <row r="35" spans="1:5" ht="13.5" customHeight="1">
      <c r="A35" s="28" t="s">
        <v>55</v>
      </c>
      <c r="B35" s="22" t="s">
        <v>119</v>
      </c>
      <c r="C35" s="19"/>
      <c r="D35" s="28" t="s">
        <v>89</v>
      </c>
      <c r="E35" s="22" t="s">
        <v>161</v>
      </c>
    </row>
    <row r="36" spans="1:5" ht="13.5" customHeight="1" thickBot="1">
      <c r="A36" s="28" t="s">
        <v>56</v>
      </c>
      <c r="B36" s="22" t="s">
        <v>121</v>
      </c>
      <c r="C36" s="19"/>
      <c r="D36" s="28" t="s">
        <v>92</v>
      </c>
      <c r="E36" s="22" t="s">
        <v>162</v>
      </c>
    </row>
    <row r="37" spans="1:25" ht="13.5" customHeight="1" thickBot="1">
      <c r="A37" s="28" t="s">
        <v>57</v>
      </c>
      <c r="B37" s="22" t="s">
        <v>207</v>
      </c>
      <c r="C37" s="19"/>
      <c r="D37" s="28" t="s">
        <v>93</v>
      </c>
      <c r="E37" s="22" t="s">
        <v>193</v>
      </c>
      <c r="K37" s="421" t="s">
        <v>73</v>
      </c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3"/>
    </row>
    <row r="38" spans="1:27" ht="13.5" customHeight="1">
      <c r="A38" s="28" t="s">
        <v>58</v>
      </c>
      <c r="B38" s="22" t="s">
        <v>112</v>
      </c>
      <c r="C38" s="19"/>
      <c r="D38" s="28" t="s">
        <v>94</v>
      </c>
      <c r="E38" s="26" t="s">
        <v>164</v>
      </c>
      <c r="K38" s="425">
        <v>1996</v>
      </c>
      <c r="L38" s="426"/>
      <c r="M38" s="426"/>
      <c r="N38" s="427"/>
      <c r="O38" s="398" t="s">
        <v>74</v>
      </c>
      <c r="P38" s="399"/>
      <c r="Q38" s="399"/>
      <c r="R38" s="399"/>
      <c r="S38" s="399"/>
      <c r="T38" s="399"/>
      <c r="U38" s="399"/>
      <c r="V38" s="399"/>
      <c r="W38" s="399"/>
      <c r="X38" s="399"/>
      <c r="Y38" s="400"/>
      <c r="AA38" s="247" t="s">
        <v>0</v>
      </c>
    </row>
    <row r="39" spans="1:25" ht="13.5" customHeight="1">
      <c r="A39" s="28" t="s">
        <v>59</v>
      </c>
      <c r="B39" s="22" t="s">
        <v>131</v>
      </c>
      <c r="C39" s="14"/>
      <c r="D39" s="28" t="s">
        <v>95</v>
      </c>
      <c r="E39" s="26" t="s">
        <v>157</v>
      </c>
      <c r="K39" s="387">
        <v>1997</v>
      </c>
      <c r="L39" s="388"/>
      <c r="M39" s="388"/>
      <c r="N39" s="389"/>
      <c r="O39" s="390" t="s">
        <v>72</v>
      </c>
      <c r="P39" s="391"/>
      <c r="Q39" s="391"/>
      <c r="R39" s="391"/>
      <c r="S39" s="391"/>
      <c r="T39" s="391"/>
      <c r="U39" s="391"/>
      <c r="V39" s="391"/>
      <c r="W39" s="391"/>
      <c r="X39" s="391"/>
      <c r="Y39" s="392"/>
    </row>
    <row r="40" spans="1:25" ht="15.75">
      <c r="A40" s="28" t="s">
        <v>60</v>
      </c>
      <c r="B40" s="22" t="s">
        <v>122</v>
      </c>
      <c r="C40" s="14"/>
      <c r="D40" s="28" t="s">
        <v>126</v>
      </c>
      <c r="E40" s="53" t="s">
        <v>87</v>
      </c>
      <c r="K40" s="387">
        <v>1998</v>
      </c>
      <c r="L40" s="388"/>
      <c r="M40" s="388"/>
      <c r="N40" s="389"/>
      <c r="O40" s="390" t="s">
        <v>75</v>
      </c>
      <c r="P40" s="391"/>
      <c r="Q40" s="391"/>
      <c r="R40" s="391"/>
      <c r="S40" s="391"/>
      <c r="T40" s="391"/>
      <c r="U40" s="391"/>
      <c r="V40" s="391"/>
      <c r="W40" s="391"/>
      <c r="X40" s="391"/>
      <c r="Y40" s="392"/>
    </row>
    <row r="41" spans="1:25" ht="15.75">
      <c r="A41" s="28" t="s">
        <v>61</v>
      </c>
      <c r="B41" s="22" t="s">
        <v>110</v>
      </c>
      <c r="C41" s="14"/>
      <c r="D41" s="28" t="s">
        <v>128</v>
      </c>
      <c r="E41" s="53" t="s">
        <v>127</v>
      </c>
      <c r="K41" s="387">
        <v>1999</v>
      </c>
      <c r="L41" s="388"/>
      <c r="M41" s="388"/>
      <c r="N41" s="389"/>
      <c r="O41" s="390" t="s">
        <v>4</v>
      </c>
      <c r="P41" s="391"/>
      <c r="Q41" s="391"/>
      <c r="R41" s="391"/>
      <c r="S41" s="391"/>
      <c r="T41" s="391"/>
      <c r="U41" s="391"/>
      <c r="V41" s="391"/>
      <c r="W41" s="391"/>
      <c r="X41" s="391"/>
      <c r="Y41" s="392"/>
    </row>
    <row r="42" spans="1:25" ht="15.75">
      <c r="A42" s="28" t="s">
        <v>62</v>
      </c>
      <c r="B42" s="22" t="s">
        <v>101</v>
      </c>
      <c r="C42" s="14"/>
      <c r="D42" s="28" t="s">
        <v>130</v>
      </c>
      <c r="E42" s="53" t="s">
        <v>98</v>
      </c>
      <c r="K42" s="387">
        <v>2000</v>
      </c>
      <c r="L42" s="388"/>
      <c r="M42" s="388"/>
      <c r="N42" s="389"/>
      <c r="O42" s="390" t="s">
        <v>72</v>
      </c>
      <c r="P42" s="391"/>
      <c r="Q42" s="391"/>
      <c r="R42" s="391"/>
      <c r="S42" s="391"/>
      <c r="T42" s="391"/>
      <c r="U42" s="391"/>
      <c r="V42" s="391"/>
      <c r="W42" s="391"/>
      <c r="X42" s="391"/>
      <c r="Y42" s="392"/>
    </row>
    <row r="43" spans="1:25" ht="15.75">
      <c r="A43" s="28" t="s">
        <v>63</v>
      </c>
      <c r="B43" s="22" t="s">
        <v>102</v>
      </c>
      <c r="C43" s="14"/>
      <c r="D43" s="28" t="s">
        <v>137</v>
      </c>
      <c r="E43" s="70" t="s">
        <v>211</v>
      </c>
      <c r="K43" s="387">
        <v>2001</v>
      </c>
      <c r="L43" s="388"/>
      <c r="M43" s="388"/>
      <c r="N43" s="389"/>
      <c r="O43" s="390" t="s">
        <v>4</v>
      </c>
      <c r="P43" s="391"/>
      <c r="Q43" s="391"/>
      <c r="R43" s="391"/>
      <c r="S43" s="391"/>
      <c r="T43" s="391"/>
      <c r="U43" s="391"/>
      <c r="V43" s="391"/>
      <c r="W43" s="391"/>
      <c r="X43" s="391"/>
      <c r="Y43" s="392"/>
    </row>
    <row r="44" spans="1:25" ht="15.75">
      <c r="A44" s="28" t="s">
        <v>64</v>
      </c>
      <c r="B44" s="22" t="s">
        <v>104</v>
      </c>
      <c r="C44" s="14"/>
      <c r="D44" s="28" t="s">
        <v>209</v>
      </c>
      <c r="E44" s="70" t="s">
        <v>212</v>
      </c>
      <c r="K44" s="387">
        <v>2002</v>
      </c>
      <c r="L44" s="388"/>
      <c r="M44" s="388"/>
      <c r="N44" s="389"/>
      <c r="O44" s="390" t="s">
        <v>4</v>
      </c>
      <c r="P44" s="391"/>
      <c r="Q44" s="391"/>
      <c r="R44" s="391"/>
      <c r="S44" s="391"/>
      <c r="T44" s="391"/>
      <c r="U44" s="391"/>
      <c r="V44" s="391"/>
      <c r="W44" s="391"/>
      <c r="X44" s="391"/>
      <c r="Y44" s="392"/>
    </row>
    <row r="45" spans="1:25" ht="16.5" thickBot="1">
      <c r="A45" s="28" t="s">
        <v>65</v>
      </c>
      <c r="B45" s="22" t="s">
        <v>205</v>
      </c>
      <c r="C45" s="14"/>
      <c r="K45" s="387">
        <v>2003</v>
      </c>
      <c r="L45" s="388"/>
      <c r="M45" s="388"/>
      <c r="N45" s="389"/>
      <c r="O45" s="390" t="s">
        <v>76</v>
      </c>
      <c r="P45" s="391"/>
      <c r="Q45" s="391"/>
      <c r="R45" s="391"/>
      <c r="S45" s="391"/>
      <c r="T45" s="391"/>
      <c r="U45" s="391"/>
      <c r="V45" s="391"/>
      <c r="W45" s="391"/>
      <c r="X45" s="391"/>
      <c r="Y45" s="392"/>
    </row>
    <row r="46" spans="1:25" ht="16.5" thickBot="1">
      <c r="A46" s="28" t="s">
        <v>66</v>
      </c>
      <c r="B46" s="22" t="s">
        <v>204</v>
      </c>
      <c r="C46" s="14"/>
      <c r="D46" s="419" t="s">
        <v>198</v>
      </c>
      <c r="E46" s="420"/>
      <c r="K46" s="387">
        <v>2004</v>
      </c>
      <c r="L46" s="388"/>
      <c r="M46" s="388"/>
      <c r="N46" s="389"/>
      <c r="O46" s="390" t="s">
        <v>77</v>
      </c>
      <c r="P46" s="391"/>
      <c r="Q46" s="391"/>
      <c r="R46" s="391"/>
      <c r="S46" s="391"/>
      <c r="T46" s="391"/>
      <c r="U46" s="391"/>
      <c r="V46" s="391"/>
      <c r="W46" s="391"/>
      <c r="X46" s="391"/>
      <c r="Y46" s="392"/>
    </row>
    <row r="47" spans="1:25" ht="15.75">
      <c r="A47" s="28" t="s">
        <v>67</v>
      </c>
      <c r="B47" s="22" t="s">
        <v>106</v>
      </c>
      <c r="C47" s="14"/>
      <c r="D47" s="69" t="s">
        <v>210</v>
      </c>
      <c r="E47" s="68" t="s">
        <v>199</v>
      </c>
      <c r="K47" s="387">
        <v>2005</v>
      </c>
      <c r="L47" s="388"/>
      <c r="M47" s="388"/>
      <c r="N47" s="389"/>
      <c r="O47" s="390" t="s">
        <v>76</v>
      </c>
      <c r="P47" s="391"/>
      <c r="Q47" s="391"/>
      <c r="R47" s="391"/>
      <c r="S47" s="391"/>
      <c r="T47" s="391"/>
      <c r="U47" s="391"/>
      <c r="V47" s="391"/>
      <c r="W47" s="391"/>
      <c r="X47" s="391"/>
      <c r="Y47" s="392"/>
    </row>
    <row r="48" spans="1:25" ht="15.75">
      <c r="A48" s="28" t="s">
        <v>68</v>
      </c>
      <c r="B48" s="22" t="s">
        <v>100</v>
      </c>
      <c r="C48" s="14"/>
      <c r="E48" s="21"/>
      <c r="K48" s="387">
        <v>2006</v>
      </c>
      <c r="L48" s="388"/>
      <c r="M48" s="388"/>
      <c r="N48" s="389"/>
      <c r="O48" s="390" t="s">
        <v>76</v>
      </c>
      <c r="P48" s="391"/>
      <c r="Q48" s="391"/>
      <c r="R48" s="391"/>
      <c r="S48" s="391"/>
      <c r="T48" s="391"/>
      <c r="U48" s="391"/>
      <c r="V48" s="391"/>
      <c r="W48" s="391"/>
      <c r="X48" s="391"/>
      <c r="Y48" s="392"/>
    </row>
    <row r="49" spans="1:25" ht="15.75">
      <c r="A49" s="28" t="s">
        <v>69</v>
      </c>
      <c r="B49" s="22" t="s">
        <v>203</v>
      </c>
      <c r="C49" s="14"/>
      <c r="D49" s="32"/>
      <c r="E49" s="34" t="s">
        <v>132</v>
      </c>
      <c r="K49" s="387">
        <v>2007</v>
      </c>
      <c r="L49" s="388"/>
      <c r="M49" s="388"/>
      <c r="N49" s="389"/>
      <c r="O49" s="390" t="s">
        <v>76</v>
      </c>
      <c r="P49" s="391"/>
      <c r="Q49" s="391"/>
      <c r="R49" s="391"/>
      <c r="S49" s="391"/>
      <c r="T49" s="391"/>
      <c r="U49" s="391"/>
      <c r="V49" s="391"/>
      <c r="W49" s="391"/>
      <c r="X49" s="391"/>
      <c r="Y49" s="392"/>
    </row>
    <row r="50" spans="1:25" ht="15.75">
      <c r="A50" s="28" t="s">
        <v>70</v>
      </c>
      <c r="B50" s="22" t="s">
        <v>97</v>
      </c>
      <c r="C50" s="14"/>
      <c r="D50" s="33"/>
      <c r="E50" s="21" t="s">
        <v>133</v>
      </c>
      <c r="K50" s="387">
        <v>2008</v>
      </c>
      <c r="L50" s="388"/>
      <c r="M50" s="388"/>
      <c r="N50" s="389"/>
      <c r="O50" s="390" t="s">
        <v>81</v>
      </c>
      <c r="P50" s="391"/>
      <c r="Q50" s="391"/>
      <c r="R50" s="391"/>
      <c r="S50" s="391"/>
      <c r="T50" s="391"/>
      <c r="U50" s="391"/>
      <c r="V50" s="391"/>
      <c r="W50" s="391"/>
      <c r="X50" s="391"/>
      <c r="Y50" s="392"/>
    </row>
    <row r="51" spans="1:25" ht="13.5" customHeight="1">
      <c r="A51" s="28" t="s">
        <v>71</v>
      </c>
      <c r="B51" s="50" t="s">
        <v>172</v>
      </c>
      <c r="C51" s="15"/>
      <c r="K51" s="387">
        <v>2009</v>
      </c>
      <c r="L51" s="388"/>
      <c r="M51" s="388"/>
      <c r="N51" s="389"/>
      <c r="O51" s="390" t="s">
        <v>78</v>
      </c>
      <c r="P51" s="391"/>
      <c r="Q51" s="391"/>
      <c r="R51" s="391"/>
      <c r="S51" s="391"/>
      <c r="T51" s="391"/>
      <c r="U51" s="391"/>
      <c r="V51" s="391"/>
      <c r="W51" s="391"/>
      <c r="X51" s="391"/>
      <c r="Y51" s="392"/>
    </row>
    <row r="52" spans="2:25" ht="15.75">
      <c r="B52" s="12"/>
      <c r="K52" s="387">
        <v>2010</v>
      </c>
      <c r="L52" s="388"/>
      <c r="M52" s="388"/>
      <c r="N52" s="389"/>
      <c r="O52" s="390" t="s">
        <v>154</v>
      </c>
      <c r="P52" s="391"/>
      <c r="Q52" s="391"/>
      <c r="R52" s="391"/>
      <c r="S52" s="391"/>
      <c r="T52" s="391"/>
      <c r="U52" s="391"/>
      <c r="V52" s="391"/>
      <c r="W52" s="391"/>
      <c r="X52" s="391"/>
      <c r="Y52" s="392"/>
    </row>
    <row r="53" spans="1:25" ht="15.75">
      <c r="A53" s="5"/>
      <c r="K53" s="387">
        <v>2011</v>
      </c>
      <c r="L53" s="388"/>
      <c r="M53" s="388"/>
      <c r="N53" s="389"/>
      <c r="O53" s="390" t="s">
        <v>4</v>
      </c>
      <c r="P53" s="391"/>
      <c r="Q53" s="391"/>
      <c r="R53" s="391"/>
      <c r="S53" s="391"/>
      <c r="T53" s="391"/>
      <c r="U53" s="391"/>
      <c r="V53" s="391"/>
      <c r="W53" s="391"/>
      <c r="X53" s="391"/>
      <c r="Y53" s="392"/>
    </row>
    <row r="54" spans="1:25" ht="15.75">
      <c r="A54" s="5"/>
      <c r="K54" s="387">
        <v>2012</v>
      </c>
      <c r="L54" s="388"/>
      <c r="M54" s="388"/>
      <c r="N54" s="389"/>
      <c r="O54" s="390"/>
      <c r="P54" s="391"/>
      <c r="Q54" s="391"/>
      <c r="R54" s="391"/>
      <c r="S54" s="391"/>
      <c r="T54" s="391"/>
      <c r="U54" s="391"/>
      <c r="V54" s="391"/>
      <c r="W54" s="391"/>
      <c r="X54" s="391"/>
      <c r="Y54" s="392"/>
    </row>
  </sheetData>
  <sheetProtection/>
  <mergeCells count="63">
    <mergeCell ref="K54:N54"/>
    <mergeCell ref="O54:Y54"/>
    <mergeCell ref="O44:Y44"/>
    <mergeCell ref="O43:Y43"/>
    <mergeCell ref="O45:Y45"/>
    <mergeCell ref="T17:W17"/>
    <mergeCell ref="T30:X30"/>
    <mergeCell ref="P30:Q30"/>
    <mergeCell ref="K50:N50"/>
    <mergeCell ref="K49:N49"/>
    <mergeCell ref="L23:Y23"/>
    <mergeCell ref="O49:Y49"/>
    <mergeCell ref="K46:N46"/>
    <mergeCell ref="O42:Y42"/>
    <mergeCell ref="K48:N48"/>
    <mergeCell ref="O46:Y46"/>
    <mergeCell ref="K42:N42"/>
    <mergeCell ref="K44:N44"/>
    <mergeCell ref="K38:N38"/>
    <mergeCell ref="J29:N29"/>
    <mergeCell ref="D46:E46"/>
    <mergeCell ref="K40:N40"/>
    <mergeCell ref="K37:Y37"/>
    <mergeCell ref="K41:N41"/>
    <mergeCell ref="T32:X32"/>
    <mergeCell ref="O41:Y41"/>
    <mergeCell ref="K45:N45"/>
    <mergeCell ref="G5:AD5"/>
    <mergeCell ref="G8:R8"/>
    <mergeCell ref="U8:AD8"/>
    <mergeCell ref="G14:R14"/>
    <mergeCell ref="T28:X28"/>
    <mergeCell ref="J26:R26"/>
    <mergeCell ref="G16:AD16"/>
    <mergeCell ref="N17:Q17"/>
    <mergeCell ref="J28:N28"/>
    <mergeCell ref="H24:AD24"/>
    <mergeCell ref="T31:X31"/>
    <mergeCell ref="J31:N31"/>
    <mergeCell ref="T29:X29"/>
    <mergeCell ref="J30:N30"/>
    <mergeCell ref="G34:AD34"/>
    <mergeCell ref="J32:N32"/>
    <mergeCell ref="O51:Y51"/>
    <mergeCell ref="O50:Y50"/>
    <mergeCell ref="O48:Y48"/>
    <mergeCell ref="K39:N39"/>
    <mergeCell ref="O39:Y39"/>
    <mergeCell ref="O40:Y40"/>
    <mergeCell ref="K51:N51"/>
    <mergeCell ref="K47:N47"/>
    <mergeCell ref="K43:N43"/>
    <mergeCell ref="O47:Y47"/>
    <mergeCell ref="K53:N53"/>
    <mergeCell ref="O53:Y53"/>
    <mergeCell ref="T26:AB26"/>
    <mergeCell ref="Z30:AA30"/>
    <mergeCell ref="O38:Y38"/>
    <mergeCell ref="J27:N27"/>
    <mergeCell ref="T27:X27"/>
    <mergeCell ref="K52:N52"/>
    <mergeCell ref="O52:Y52"/>
    <mergeCell ref="G33:AD33"/>
  </mergeCells>
  <printOptions horizontalCentered="1"/>
  <pageMargins left="0.5511811023622047" right="0.4330708661417323" top="0.1968503937007874" bottom="0.1968503937007874" header="0" footer="0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5"/>
  <sheetViews>
    <sheetView showGridLines="0" zoomScalePageLayoutView="0" workbookViewId="0" topLeftCell="A19">
      <selection activeCell="C34" sqref="C34"/>
    </sheetView>
  </sheetViews>
  <sheetFormatPr defaultColWidth="11.421875" defaultRowHeight="12.75"/>
  <cols>
    <col min="1" max="1" width="15.57421875" style="226" bestFit="1" customWidth="1"/>
    <col min="2" max="2" width="17.140625" style="223" bestFit="1" customWidth="1"/>
    <col min="3" max="3" width="38.28125" style="224" bestFit="1" customWidth="1"/>
    <col min="4" max="4" width="6.140625" style="224" customWidth="1"/>
    <col min="5" max="5" width="3.140625" style="223" customWidth="1"/>
    <col min="6" max="6" width="38.28125" style="224" bestFit="1" customWidth="1"/>
    <col min="7" max="7" width="6.57421875" style="224" customWidth="1"/>
    <col min="8" max="8" width="9.7109375" style="223" bestFit="1" customWidth="1"/>
    <col min="9" max="9" width="10.57421875" style="225" bestFit="1" customWidth="1"/>
    <col min="10" max="16384" width="11.421875" style="171" customWidth="1"/>
  </cols>
  <sheetData>
    <row r="1" ht="12.75"/>
    <row r="2" ht="12.75"/>
    <row r="3" ht="12.75"/>
    <row r="4" ht="12.75"/>
    <row r="5" ht="12.75"/>
    <row r="6" ht="12.75"/>
    <row r="7" spans="1:9" ht="15.75">
      <c r="A7" s="168" t="s">
        <v>280</v>
      </c>
      <c r="B7" s="169" t="s">
        <v>240</v>
      </c>
      <c r="C7" s="169" t="s">
        <v>241</v>
      </c>
      <c r="D7" s="169" t="s">
        <v>242</v>
      </c>
      <c r="E7" s="169"/>
      <c r="F7" s="169" t="s">
        <v>241</v>
      </c>
      <c r="G7" s="169" t="s">
        <v>242</v>
      </c>
      <c r="H7" s="169" t="s">
        <v>243</v>
      </c>
      <c r="I7" s="170" t="s">
        <v>244</v>
      </c>
    </row>
    <row r="8" spans="1:9" s="180" customFormat="1" ht="24.75" customHeight="1">
      <c r="A8" s="172" t="s">
        <v>3</v>
      </c>
      <c r="B8" s="173" t="s">
        <v>281</v>
      </c>
      <c r="C8" s="174" t="s">
        <v>107</v>
      </c>
      <c r="D8" s="175"/>
      <c r="E8" s="176" t="s">
        <v>246</v>
      </c>
      <c r="F8" s="174" t="s">
        <v>160</v>
      </c>
      <c r="G8" s="177"/>
      <c r="H8" s="178">
        <v>1</v>
      </c>
      <c r="I8" s="179">
        <v>0.4583333333333333</v>
      </c>
    </row>
    <row r="9" spans="1:11" s="180" customFormat="1" ht="24.75" customHeight="1">
      <c r="A9" s="172" t="s">
        <v>6</v>
      </c>
      <c r="B9" s="173" t="s">
        <v>282</v>
      </c>
      <c r="C9" s="174" t="s">
        <v>105</v>
      </c>
      <c r="D9" s="175"/>
      <c r="E9" s="176" t="s">
        <v>246</v>
      </c>
      <c r="F9" s="174" t="s">
        <v>173</v>
      </c>
      <c r="G9" s="177"/>
      <c r="H9" s="178">
        <v>2</v>
      </c>
      <c r="I9" s="179">
        <v>0.4583333333333333</v>
      </c>
      <c r="K9"/>
    </row>
    <row r="10" spans="1:9" s="180" customFormat="1" ht="24.75" customHeight="1">
      <c r="A10" s="172" t="s">
        <v>8</v>
      </c>
      <c r="B10" s="181" t="s">
        <v>141</v>
      </c>
      <c r="C10" s="182" t="s">
        <v>117</v>
      </c>
      <c r="D10" s="175"/>
      <c r="E10" s="183" t="s">
        <v>246</v>
      </c>
      <c r="F10" s="182" t="s">
        <v>113</v>
      </c>
      <c r="G10" s="177"/>
      <c r="H10" s="184">
        <v>2</v>
      </c>
      <c r="I10" s="185">
        <v>0.47222222222222227</v>
      </c>
    </row>
    <row r="11" spans="1:10" s="180" customFormat="1" ht="24.75" customHeight="1">
      <c r="A11" s="172" t="s">
        <v>10</v>
      </c>
      <c r="B11" s="181" t="s">
        <v>142</v>
      </c>
      <c r="C11" s="182" t="s">
        <v>125</v>
      </c>
      <c r="D11" s="175"/>
      <c r="E11" s="183" t="s">
        <v>246</v>
      </c>
      <c r="F11" s="182" t="s">
        <v>79</v>
      </c>
      <c r="G11" s="177"/>
      <c r="H11" s="184">
        <v>1</v>
      </c>
      <c r="I11" s="185">
        <v>0.47222222222222227</v>
      </c>
      <c r="J11" s="186" t="s">
        <v>0</v>
      </c>
    </row>
    <row r="12" spans="1:9" s="180" customFormat="1" ht="24.75" customHeight="1">
      <c r="A12" s="172" t="s">
        <v>12</v>
      </c>
      <c r="B12" s="187" t="s">
        <v>283</v>
      </c>
      <c r="C12" s="174" t="s">
        <v>170</v>
      </c>
      <c r="D12" s="175"/>
      <c r="E12" s="176" t="s">
        <v>246</v>
      </c>
      <c r="F12" s="174" t="s">
        <v>398</v>
      </c>
      <c r="G12" s="177"/>
      <c r="H12" s="178">
        <v>1</v>
      </c>
      <c r="I12" s="179">
        <v>0.4861111111111111</v>
      </c>
    </row>
    <row r="13" spans="1:12" s="180" customFormat="1" ht="24.75" customHeight="1">
      <c r="A13" s="172" t="s">
        <v>14</v>
      </c>
      <c r="B13" s="173" t="s">
        <v>284</v>
      </c>
      <c r="C13" s="174" t="s">
        <v>177</v>
      </c>
      <c r="D13" s="175"/>
      <c r="E13" s="176" t="s">
        <v>246</v>
      </c>
      <c r="F13" s="174" t="s">
        <v>175</v>
      </c>
      <c r="G13" s="177"/>
      <c r="H13" s="178">
        <v>2</v>
      </c>
      <c r="I13" s="179">
        <v>0.4861111111111111</v>
      </c>
      <c r="L13" s="180" t="s">
        <v>0</v>
      </c>
    </row>
    <row r="14" spans="1:9" s="180" customFormat="1" ht="24.75" customHeight="1">
      <c r="A14" s="172" t="s">
        <v>16</v>
      </c>
      <c r="B14" s="181" t="s">
        <v>143</v>
      </c>
      <c r="C14" s="188" t="s">
        <v>123</v>
      </c>
      <c r="D14" s="189"/>
      <c r="E14" s="183" t="s">
        <v>246</v>
      </c>
      <c r="F14" s="188" t="s">
        <v>136</v>
      </c>
      <c r="G14" s="177"/>
      <c r="H14" s="190">
        <v>2</v>
      </c>
      <c r="I14" s="191">
        <v>0.5</v>
      </c>
    </row>
    <row r="15" spans="1:9" s="180" customFormat="1" ht="24.75" customHeight="1" thickBot="1">
      <c r="A15" s="236" t="s">
        <v>18</v>
      </c>
      <c r="B15" s="192" t="s">
        <v>144</v>
      </c>
      <c r="C15" s="193" t="s">
        <v>217</v>
      </c>
      <c r="D15" s="194"/>
      <c r="E15" s="195" t="s">
        <v>246</v>
      </c>
      <c r="F15" s="193" t="s">
        <v>114</v>
      </c>
      <c r="G15" s="196"/>
      <c r="H15" s="197">
        <v>1</v>
      </c>
      <c r="I15" s="198">
        <v>0.5</v>
      </c>
    </row>
    <row r="16" spans="1:9" s="180" customFormat="1" ht="24.75" customHeight="1">
      <c r="A16" s="235" t="s">
        <v>20</v>
      </c>
      <c r="B16" s="199" t="s">
        <v>281</v>
      </c>
      <c r="C16" s="200" t="s">
        <v>134</v>
      </c>
      <c r="D16" s="201"/>
      <c r="E16" s="202" t="s">
        <v>246</v>
      </c>
      <c r="F16" s="200" t="s">
        <v>160</v>
      </c>
      <c r="G16" s="203"/>
      <c r="H16" s="204">
        <v>1</v>
      </c>
      <c r="I16" s="205">
        <v>0.513888888888889</v>
      </c>
    </row>
    <row r="17" spans="1:9" s="180" customFormat="1" ht="24.75" customHeight="1">
      <c r="A17" s="172" t="s">
        <v>22</v>
      </c>
      <c r="B17" s="173" t="s">
        <v>282</v>
      </c>
      <c r="C17" s="174" t="s">
        <v>108</v>
      </c>
      <c r="D17" s="175"/>
      <c r="E17" s="176" t="s">
        <v>246</v>
      </c>
      <c r="F17" s="174" t="s">
        <v>173</v>
      </c>
      <c r="G17" s="177"/>
      <c r="H17" s="178">
        <v>2</v>
      </c>
      <c r="I17" s="179">
        <v>0.513888888888889</v>
      </c>
    </row>
    <row r="18" spans="1:9" s="180" customFormat="1" ht="24.75" customHeight="1">
      <c r="A18" s="172" t="s">
        <v>24</v>
      </c>
      <c r="B18" s="181" t="s">
        <v>141</v>
      </c>
      <c r="C18" s="182" t="s">
        <v>124</v>
      </c>
      <c r="D18" s="175"/>
      <c r="E18" s="183" t="s">
        <v>246</v>
      </c>
      <c r="F18" s="182" t="s">
        <v>117</v>
      </c>
      <c r="G18" s="177"/>
      <c r="H18" s="184">
        <v>2</v>
      </c>
      <c r="I18" s="185">
        <v>0.5277777777777778</v>
      </c>
    </row>
    <row r="19" spans="1:9" s="180" customFormat="1" ht="24.75" customHeight="1">
      <c r="A19" s="172" t="s">
        <v>26</v>
      </c>
      <c r="B19" s="181" t="s">
        <v>142</v>
      </c>
      <c r="C19" s="182" t="s">
        <v>200</v>
      </c>
      <c r="D19" s="175"/>
      <c r="E19" s="183" t="s">
        <v>246</v>
      </c>
      <c r="F19" s="182" t="s">
        <v>125</v>
      </c>
      <c r="G19" s="177"/>
      <c r="H19" s="184">
        <v>1</v>
      </c>
      <c r="I19" s="185">
        <v>0.5277777777777778</v>
      </c>
    </row>
    <row r="20" spans="1:9" s="180" customFormat="1" ht="24.75" customHeight="1">
      <c r="A20" s="172" t="s">
        <v>28</v>
      </c>
      <c r="B20" s="173" t="s">
        <v>283</v>
      </c>
      <c r="C20" s="174" t="s">
        <v>99</v>
      </c>
      <c r="D20" s="175"/>
      <c r="E20" s="176" t="s">
        <v>246</v>
      </c>
      <c r="F20" s="174" t="s">
        <v>398</v>
      </c>
      <c r="G20" s="177"/>
      <c r="H20" s="178">
        <v>1</v>
      </c>
      <c r="I20" s="179">
        <v>0.5416666666666666</v>
      </c>
    </row>
    <row r="21" spans="1:9" s="180" customFormat="1" ht="24.75" customHeight="1">
      <c r="A21" s="172" t="s">
        <v>30</v>
      </c>
      <c r="B21" s="173" t="s">
        <v>284</v>
      </c>
      <c r="C21" s="174" t="s">
        <v>135</v>
      </c>
      <c r="D21" s="175"/>
      <c r="E21" s="176" t="s">
        <v>246</v>
      </c>
      <c r="F21" s="174" t="s">
        <v>175</v>
      </c>
      <c r="G21" s="177"/>
      <c r="H21" s="178">
        <v>2</v>
      </c>
      <c r="I21" s="179">
        <v>0.5416666666666666</v>
      </c>
    </row>
    <row r="22" spans="1:9" s="180" customFormat="1" ht="24.75" customHeight="1">
      <c r="A22" s="172" t="s">
        <v>32</v>
      </c>
      <c r="B22" s="181" t="s">
        <v>143</v>
      </c>
      <c r="C22" s="182" t="s">
        <v>76</v>
      </c>
      <c r="D22" s="175"/>
      <c r="E22" s="183" t="s">
        <v>246</v>
      </c>
      <c r="F22" s="188" t="s">
        <v>123</v>
      </c>
      <c r="G22" s="177"/>
      <c r="H22" s="184">
        <v>2</v>
      </c>
      <c r="I22" s="185">
        <v>0.5555555555555556</v>
      </c>
    </row>
    <row r="23" spans="1:9" s="180" customFormat="1" ht="24.75" customHeight="1" thickBot="1">
      <c r="A23" s="236" t="s">
        <v>34</v>
      </c>
      <c r="B23" s="192" t="s">
        <v>144</v>
      </c>
      <c r="C23" s="193" t="s">
        <v>78</v>
      </c>
      <c r="D23" s="194"/>
      <c r="E23" s="195" t="s">
        <v>246</v>
      </c>
      <c r="F23" s="193" t="s">
        <v>217</v>
      </c>
      <c r="G23" s="196"/>
      <c r="H23" s="197">
        <v>1</v>
      </c>
      <c r="I23" s="198">
        <v>0.5555555555555556</v>
      </c>
    </row>
    <row r="24" spans="1:9" s="180" customFormat="1" ht="24.75" customHeight="1">
      <c r="A24" s="235" t="s">
        <v>36</v>
      </c>
      <c r="B24" s="199" t="s">
        <v>281</v>
      </c>
      <c r="C24" s="200" t="s">
        <v>134</v>
      </c>
      <c r="D24" s="201"/>
      <c r="E24" s="202" t="s">
        <v>246</v>
      </c>
      <c r="F24" s="200" t="s">
        <v>107</v>
      </c>
      <c r="G24" s="203"/>
      <c r="H24" s="199">
        <v>1</v>
      </c>
      <c r="I24" s="205">
        <v>0.5694444444444444</v>
      </c>
    </row>
    <row r="25" spans="1:9" s="180" customFormat="1" ht="24.75" customHeight="1">
      <c r="A25" s="172" t="s">
        <v>38</v>
      </c>
      <c r="B25" s="173" t="s">
        <v>282</v>
      </c>
      <c r="C25" s="174" t="s">
        <v>108</v>
      </c>
      <c r="D25" s="175"/>
      <c r="E25" s="176" t="s">
        <v>246</v>
      </c>
      <c r="F25" s="174" t="s">
        <v>105</v>
      </c>
      <c r="G25" s="177"/>
      <c r="H25" s="173">
        <v>2</v>
      </c>
      <c r="I25" s="179">
        <v>0.5694444444444444</v>
      </c>
    </row>
    <row r="26" spans="1:9" s="180" customFormat="1" ht="24.75" customHeight="1">
      <c r="A26" s="172" t="s">
        <v>40</v>
      </c>
      <c r="B26" s="181" t="s">
        <v>141</v>
      </c>
      <c r="C26" s="182" t="s">
        <v>124</v>
      </c>
      <c r="D26" s="175"/>
      <c r="E26" s="183" t="s">
        <v>246</v>
      </c>
      <c r="F26" s="182" t="s">
        <v>113</v>
      </c>
      <c r="G26" s="177"/>
      <c r="H26" s="181">
        <v>2</v>
      </c>
      <c r="I26" s="185">
        <v>0.5833333333333334</v>
      </c>
    </row>
    <row r="27" spans="1:9" s="180" customFormat="1" ht="24.75" customHeight="1">
      <c r="A27" s="172" t="s">
        <v>42</v>
      </c>
      <c r="B27" s="181" t="s">
        <v>142</v>
      </c>
      <c r="C27" s="182" t="s">
        <v>200</v>
      </c>
      <c r="D27" s="175"/>
      <c r="E27" s="183" t="s">
        <v>246</v>
      </c>
      <c r="F27" s="182" t="s">
        <v>79</v>
      </c>
      <c r="G27" s="177"/>
      <c r="H27" s="181">
        <v>1</v>
      </c>
      <c r="I27" s="185">
        <v>0.5833333333333334</v>
      </c>
    </row>
    <row r="28" spans="1:9" s="180" customFormat="1" ht="24.75" customHeight="1">
      <c r="A28" s="172" t="s">
        <v>44</v>
      </c>
      <c r="B28" s="173" t="s">
        <v>283</v>
      </c>
      <c r="C28" s="174" t="s">
        <v>99</v>
      </c>
      <c r="D28" s="175"/>
      <c r="E28" s="176" t="s">
        <v>246</v>
      </c>
      <c r="F28" s="174" t="s">
        <v>170</v>
      </c>
      <c r="G28" s="177"/>
      <c r="H28" s="173">
        <v>1</v>
      </c>
      <c r="I28" s="179">
        <v>0.5972222222222222</v>
      </c>
    </row>
    <row r="29" spans="1:9" s="180" customFormat="1" ht="24.75" customHeight="1">
      <c r="A29" s="172" t="s">
        <v>46</v>
      </c>
      <c r="B29" s="173" t="s">
        <v>284</v>
      </c>
      <c r="C29" s="174" t="s">
        <v>135</v>
      </c>
      <c r="D29" s="175"/>
      <c r="E29" s="176" t="s">
        <v>246</v>
      </c>
      <c r="F29" s="174" t="s">
        <v>177</v>
      </c>
      <c r="G29" s="177"/>
      <c r="H29" s="173">
        <v>2</v>
      </c>
      <c r="I29" s="179">
        <v>0.5972222222222222</v>
      </c>
    </row>
    <row r="30" spans="1:9" s="180" customFormat="1" ht="24.75" customHeight="1">
      <c r="A30" s="172" t="s">
        <v>48</v>
      </c>
      <c r="B30" s="181" t="s">
        <v>143</v>
      </c>
      <c r="C30" s="182" t="s">
        <v>76</v>
      </c>
      <c r="D30" s="175"/>
      <c r="E30" s="183" t="s">
        <v>246</v>
      </c>
      <c r="F30" s="188" t="s">
        <v>136</v>
      </c>
      <c r="G30" s="177"/>
      <c r="H30" s="181">
        <v>2</v>
      </c>
      <c r="I30" s="185">
        <v>0.611111111111111</v>
      </c>
    </row>
    <row r="31" spans="1:9" s="180" customFormat="1" ht="24.75" customHeight="1">
      <c r="A31" s="172" t="s">
        <v>50</v>
      </c>
      <c r="B31" s="181" t="s">
        <v>144</v>
      </c>
      <c r="C31" s="182" t="s">
        <v>78</v>
      </c>
      <c r="D31" s="175"/>
      <c r="E31" s="183" t="s">
        <v>246</v>
      </c>
      <c r="F31" s="182" t="s">
        <v>114</v>
      </c>
      <c r="G31" s="177"/>
      <c r="H31" s="181">
        <v>1</v>
      </c>
      <c r="I31" s="185">
        <v>0.611111111111111</v>
      </c>
    </row>
    <row r="32" spans="1:9" s="180" customFormat="1" ht="24.75" customHeight="1">
      <c r="A32" s="466" t="s">
        <v>285</v>
      </c>
      <c r="B32" s="466"/>
      <c r="C32" s="466"/>
      <c r="D32" s="466"/>
      <c r="E32" s="466"/>
      <c r="F32" s="466"/>
      <c r="G32" s="466"/>
      <c r="H32" s="466"/>
      <c r="I32" s="466"/>
    </row>
    <row r="33" spans="1:9" s="180" customFormat="1" ht="24.75" customHeight="1">
      <c r="A33" s="206" t="s">
        <v>51</v>
      </c>
      <c r="B33" s="210" t="s">
        <v>91</v>
      </c>
      <c r="C33" s="211" t="s">
        <v>286</v>
      </c>
      <c r="D33" s="207"/>
      <c r="E33" s="208" t="s">
        <v>246</v>
      </c>
      <c r="F33" s="211" t="s">
        <v>287</v>
      </c>
      <c r="G33" s="207"/>
      <c r="H33" s="209">
        <v>2</v>
      </c>
      <c r="I33" s="212">
        <v>0.6666666666666666</v>
      </c>
    </row>
    <row r="34" spans="1:9" s="180" customFormat="1" ht="24.75" customHeight="1">
      <c r="A34" s="206" t="s">
        <v>52</v>
      </c>
      <c r="B34" s="210" t="s">
        <v>91</v>
      </c>
      <c r="C34" s="211" t="s">
        <v>288</v>
      </c>
      <c r="D34" s="207"/>
      <c r="E34" s="208" t="s">
        <v>246</v>
      </c>
      <c r="F34" s="211" t="s">
        <v>289</v>
      </c>
      <c r="G34" s="207"/>
      <c r="H34" s="209">
        <v>2</v>
      </c>
      <c r="I34" s="212">
        <v>0.6805555555555555</v>
      </c>
    </row>
    <row r="35" spans="1:9" s="180" customFormat="1" ht="24.75" customHeight="1">
      <c r="A35" s="206" t="s">
        <v>53</v>
      </c>
      <c r="B35" s="213" t="s">
        <v>90</v>
      </c>
      <c r="C35" s="214" t="s">
        <v>286</v>
      </c>
      <c r="D35" s="207"/>
      <c r="E35" s="208" t="s">
        <v>246</v>
      </c>
      <c r="F35" s="214" t="s">
        <v>287</v>
      </c>
      <c r="G35" s="207"/>
      <c r="H35" s="209">
        <v>1</v>
      </c>
      <c r="I35" s="215">
        <v>0.6666666666666666</v>
      </c>
    </row>
    <row r="36" spans="1:9" s="180" customFormat="1" ht="24.75" customHeight="1">
      <c r="A36" s="206" t="s">
        <v>54</v>
      </c>
      <c r="B36" s="213" t="s">
        <v>90</v>
      </c>
      <c r="C36" s="214" t="s">
        <v>288</v>
      </c>
      <c r="D36" s="207"/>
      <c r="E36" s="208" t="s">
        <v>246</v>
      </c>
      <c r="F36" s="214" t="s">
        <v>289</v>
      </c>
      <c r="G36" s="207"/>
      <c r="H36" s="209">
        <v>1</v>
      </c>
      <c r="I36" s="215">
        <v>0.6805555555555555</v>
      </c>
    </row>
    <row r="37" spans="1:9" s="180" customFormat="1" ht="24.75" customHeight="1">
      <c r="A37" s="466" t="s">
        <v>290</v>
      </c>
      <c r="B37" s="466"/>
      <c r="C37" s="466"/>
      <c r="D37" s="466"/>
      <c r="E37" s="466"/>
      <c r="F37" s="466"/>
      <c r="G37" s="466"/>
      <c r="H37" s="466"/>
      <c r="I37" s="466"/>
    </row>
    <row r="38" spans="1:9" s="180" customFormat="1" ht="24.75" customHeight="1">
      <c r="A38" s="216" t="s">
        <v>55</v>
      </c>
      <c r="B38" s="217" t="s">
        <v>91</v>
      </c>
      <c r="C38" s="218" t="s">
        <v>382</v>
      </c>
      <c r="D38" s="207"/>
      <c r="E38" s="219" t="s">
        <v>246</v>
      </c>
      <c r="F38" s="218" t="s">
        <v>383</v>
      </c>
      <c r="G38" s="207"/>
      <c r="H38" s="220">
        <v>1</v>
      </c>
      <c r="I38" s="221">
        <v>0.7291666666666666</v>
      </c>
    </row>
    <row r="39" spans="1:9" s="180" customFormat="1" ht="24.75" customHeight="1">
      <c r="A39" s="216" t="s">
        <v>56</v>
      </c>
      <c r="B39" s="217" t="s">
        <v>90</v>
      </c>
      <c r="C39" s="222" t="s">
        <v>384</v>
      </c>
      <c r="D39" s="207"/>
      <c r="E39" s="219" t="s">
        <v>246</v>
      </c>
      <c r="F39" s="222" t="s">
        <v>385</v>
      </c>
      <c r="G39" s="207"/>
      <c r="H39" s="220">
        <v>1</v>
      </c>
      <c r="I39" s="221">
        <v>0.75</v>
      </c>
    </row>
    <row r="40" ht="12.75"/>
    <row r="41" spans="1:5" ht="18.75" customHeight="1">
      <c r="A41" s="490" t="s">
        <v>381</v>
      </c>
      <c r="B41" s="490"/>
      <c r="C41" s="490"/>
      <c r="D41" s="490"/>
      <c r="E41" s="490"/>
    </row>
    <row r="42" spans="1:5" ht="12.75" customHeight="1">
      <c r="A42" s="490"/>
      <c r="B42" s="490"/>
      <c r="C42" s="490"/>
      <c r="D42" s="490"/>
      <c r="E42" s="490"/>
    </row>
    <row r="43" spans="1:5" ht="12.75" customHeight="1">
      <c r="A43" s="490"/>
      <c r="B43" s="490"/>
      <c r="C43" s="490"/>
      <c r="D43" s="490"/>
      <c r="E43" s="490"/>
    </row>
    <row r="44" spans="1:5" ht="12.75">
      <c r="A44" s="490"/>
      <c r="B44" s="490"/>
      <c r="C44" s="490"/>
      <c r="D44" s="490"/>
      <c r="E44" s="490"/>
    </row>
    <row r="45" spans="1:5" ht="12.75">
      <c r="A45" s="490"/>
      <c r="B45" s="490"/>
      <c r="C45" s="490"/>
      <c r="D45" s="490"/>
      <c r="E45" s="490"/>
    </row>
  </sheetData>
  <sheetProtection/>
  <mergeCells count="3">
    <mergeCell ref="A32:I32"/>
    <mergeCell ref="A37:I37"/>
    <mergeCell ref="A41:E45"/>
  </mergeCells>
  <printOptions horizontalCentered="1"/>
  <pageMargins left="0.15748031496062992" right="0.15748031496062992" top="0.2362204724409449" bottom="0.1968503937007874" header="0" footer="0"/>
  <pageSetup fitToHeight="1" fitToWidth="1" horizontalDpi="600" verticalDpi="6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19"/>
  <sheetViews>
    <sheetView showGridLines="0" zoomScalePageLayoutView="0" workbookViewId="0" topLeftCell="A55">
      <selection activeCell="A99" sqref="A99"/>
    </sheetView>
  </sheetViews>
  <sheetFormatPr defaultColWidth="11.421875" defaultRowHeight="12.75"/>
  <cols>
    <col min="1" max="1" width="16.7109375" style="0" customWidth="1"/>
    <col min="2" max="3" width="8.7109375" style="0" customWidth="1"/>
    <col min="4" max="4" width="12.140625" style="0" customWidth="1"/>
    <col min="5" max="5" width="8.7109375" style="0" customWidth="1"/>
    <col min="6" max="6" width="9.28125" style="0" customWidth="1"/>
    <col min="7" max="7" width="8.7109375" style="0" customWidth="1"/>
    <col min="8" max="8" width="10.7109375" style="0" customWidth="1"/>
    <col min="9" max="9" width="9.57421875" style="0" customWidth="1"/>
    <col min="10" max="10" width="12.28125" style="0" customWidth="1"/>
    <col min="11" max="11" width="10.28125" style="0" bestFit="1" customWidth="1"/>
  </cols>
  <sheetData>
    <row r="5" spans="1:11" ht="18">
      <c r="A5" s="488" t="s">
        <v>301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</row>
    <row r="6" spans="1:11" ht="18">
      <c r="A6" s="129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8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ht="7.5" customHeight="1" thickBot="1"/>
    <row r="9" spans="4:9" ht="15.75" thickBot="1">
      <c r="D9" s="481" t="s">
        <v>241</v>
      </c>
      <c r="E9" s="482"/>
      <c r="F9" s="132" t="s">
        <v>251</v>
      </c>
      <c r="G9" s="481" t="s">
        <v>241</v>
      </c>
      <c r="H9" s="482"/>
      <c r="I9" s="132" t="s">
        <v>251</v>
      </c>
    </row>
    <row r="10" spans="1:9" ht="18.75" thickBot="1">
      <c r="A10" s="487" t="s">
        <v>291</v>
      </c>
      <c r="B10" s="487"/>
      <c r="D10" s="492" t="str">
        <f>A11</f>
        <v>San Carlos</v>
      </c>
      <c r="E10" s="493"/>
      <c r="F10" s="135"/>
      <c r="G10" s="494" t="str">
        <f>A13</f>
        <v>Liceo Naval</v>
      </c>
      <c r="H10" s="493"/>
      <c r="I10" s="135"/>
    </row>
    <row r="11" spans="1:9" ht="15.75" thickBot="1">
      <c r="A11" s="470" t="s">
        <v>339</v>
      </c>
      <c r="B11" s="470"/>
      <c r="C11" s="153"/>
      <c r="D11" s="491" t="str">
        <f>A12</f>
        <v>Atl. Rosario</v>
      </c>
      <c r="E11" s="486"/>
      <c r="F11" s="135"/>
      <c r="G11" s="485" t="str">
        <f>A13</f>
        <v>Liceo Naval</v>
      </c>
      <c r="H11" s="486"/>
      <c r="I11" s="135"/>
    </row>
    <row r="12" spans="1:9" ht="15.75" thickBot="1">
      <c r="A12" s="470" t="s">
        <v>402</v>
      </c>
      <c r="B12" s="470"/>
      <c r="C12" s="153"/>
      <c r="D12" s="491" t="str">
        <f>A11</f>
        <v>San Carlos</v>
      </c>
      <c r="E12" s="486"/>
      <c r="F12" s="135"/>
      <c r="G12" s="485" t="str">
        <f>A12</f>
        <v>Atl. Rosario</v>
      </c>
      <c r="H12" s="486"/>
      <c r="I12" s="135"/>
    </row>
    <row r="13" spans="1:11" ht="15">
      <c r="A13" s="470" t="s">
        <v>379</v>
      </c>
      <c r="B13" s="470"/>
      <c r="C13" s="153"/>
      <c r="D13" s="153"/>
      <c r="E13" s="153"/>
      <c r="F13" s="153"/>
      <c r="G13" s="153"/>
      <c r="H13" s="153"/>
      <c r="I13" s="153"/>
      <c r="J13" s="153"/>
      <c r="K13" s="153"/>
    </row>
    <row r="14" ht="13.5" thickBot="1"/>
    <row r="15" spans="1:11" ht="16.5" thickBot="1">
      <c r="A15" s="478" t="s">
        <v>253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80"/>
    </row>
    <row r="16" spans="1:11" ht="15">
      <c r="A16" s="156"/>
      <c r="B16" s="157"/>
      <c r="C16" s="157"/>
      <c r="D16" s="157"/>
      <c r="E16" s="157"/>
      <c r="F16" s="157"/>
      <c r="G16" s="157"/>
      <c r="H16" s="157"/>
      <c r="I16" s="157"/>
      <c r="J16" s="157" t="s">
        <v>0</v>
      </c>
      <c r="K16" s="157"/>
    </row>
    <row r="17" spans="1:11" ht="12.75">
      <c r="A17" s="158"/>
      <c r="B17" s="468" t="str">
        <f>A18</f>
        <v>San Carlos</v>
      </c>
      <c r="C17" s="469"/>
      <c r="D17" s="468" t="str">
        <f>A19</f>
        <v>Atl. Rosario</v>
      </c>
      <c r="E17" s="469"/>
      <c r="F17" s="468" t="str">
        <f>A20</f>
        <v>Liceo Naval</v>
      </c>
      <c r="G17" s="469"/>
      <c r="H17" s="145" t="s">
        <v>254</v>
      </c>
      <c r="I17" s="145" t="s">
        <v>255</v>
      </c>
      <c r="J17" s="145" t="s">
        <v>256</v>
      </c>
      <c r="K17" s="6" t="s">
        <v>257</v>
      </c>
    </row>
    <row r="18" spans="1:11" ht="15.75">
      <c r="A18" s="159" t="str">
        <f>A11</f>
        <v>San Carlos</v>
      </c>
      <c r="B18" s="160"/>
      <c r="C18" s="160"/>
      <c r="D18" s="162">
        <f>IF(F12="","",F12)</f>
      </c>
      <c r="E18" s="162">
        <f>IF(I12="","",I12)</f>
      </c>
      <c r="F18" s="162">
        <f>IF(F10="","",F10)</f>
      </c>
      <c r="G18" s="162">
        <f>IF(I10="","",I10)</f>
      </c>
      <c r="H18" s="162">
        <f>(IF(OR(D18&lt;&gt;"",F18&lt;&gt;""),SUM(D18,F18),0))</f>
        <v>0</v>
      </c>
      <c r="I18" s="162">
        <f>(IF(OR(E18&lt;&gt;"",G18&lt;&gt;""),SUM(E18,G18),0))</f>
        <v>0</v>
      </c>
      <c r="J18" s="162">
        <f>H18-I18</f>
        <v>0</v>
      </c>
      <c r="K18" s="161">
        <f>IF(OR(F10&lt;&gt;"",I10&lt;&gt;""),IF(F10="PP",0,IF(OR(F10="GP",F10&gt;I10),2,IF(F10=I10,1,IF(OR(I10&gt;F10,I10="GP"),0)))),0)+IF(OR(F12&lt;&gt;"",I12&lt;&gt;""),IF(F12="PP",0,IF(OR(F12="GP",F12&gt;I12),2,IF(F12=I12,1,IF(OR(I12&gt;F12,I12="GP"),0)))),0)</f>
        <v>0</v>
      </c>
    </row>
    <row r="19" spans="1:11" ht="15.75">
      <c r="A19" s="146" t="str">
        <f>A12</f>
        <v>Atl. Rosario</v>
      </c>
      <c r="B19" s="162">
        <f>IF(I12="","",I12)</f>
      </c>
      <c r="C19" s="162">
        <f>IF(F12="","",F12)</f>
      </c>
      <c r="D19" s="160"/>
      <c r="E19" s="160"/>
      <c r="F19" s="162">
        <f>IF(F11="","",F11)</f>
      </c>
      <c r="G19" s="162">
        <f>IF(I11="","",I11)</f>
      </c>
      <c r="H19" s="162">
        <f>(IF(OR(B19&lt;&gt;"",F19&lt;&gt;""),SUM(B19,F19),0))</f>
        <v>0</v>
      </c>
      <c r="I19" s="162">
        <f>(IF(OR(C19&lt;&gt;"",G19&lt;&gt;""),SUM(C19,G19),0))</f>
        <v>0</v>
      </c>
      <c r="J19" s="162">
        <f>H19-I19</f>
        <v>0</v>
      </c>
      <c r="K19" s="164">
        <f>IF(OR(F11&lt;&gt;"",I11&lt;&gt;""),IF(F11="PP",0,IF(OR(F11="GP",F11&gt;I11),2,IF(F11=I11,1,IF(OR(I11&gt;F11,I11="GP"),0)))),0)+IF(OR(I12&lt;&gt;"",F12&lt;&gt;""),IF(I12="PP",0,IF(OR(I12="GP",I12&gt;F12),2,IF(I12=F12,1,IF(OR(F12&gt;I12,F12="GP"),0)))),0)</f>
        <v>0</v>
      </c>
    </row>
    <row r="20" spans="1:11" ht="15.75">
      <c r="A20" s="146" t="str">
        <f>A13</f>
        <v>Liceo Naval</v>
      </c>
      <c r="B20" s="162">
        <f>IF(I10="","",I10)</f>
      </c>
      <c r="C20" s="162">
        <f>IF(F10="","",F10)</f>
      </c>
      <c r="D20" s="162">
        <f>IF(I11="","",I11)</f>
      </c>
      <c r="E20" s="162">
        <f>IF(F11="","",F11)</f>
      </c>
      <c r="F20" s="160"/>
      <c r="G20" s="160"/>
      <c r="H20" s="162">
        <f>(IF(OR(B20&lt;&gt;"",D20&lt;&gt;""),SUM(B20,D20),0))</f>
        <v>0</v>
      </c>
      <c r="I20" s="162">
        <f>(IF(OR(C20&lt;&gt;"",E20&lt;&gt;""),SUM(C20,E20),0))</f>
        <v>0</v>
      </c>
      <c r="J20" s="162">
        <f>H20-I20</f>
        <v>0</v>
      </c>
      <c r="K20" s="161">
        <f>IF(OR(I10&lt;&gt;"",F10&lt;&gt;""),IF(I10="PP",0,IF(OR(I10="GP",I10&gt;F10),2,IF(I10=F10,1,IF(OR(F10&gt;I10,F10="GP"),0)))),0)+IF(OR(I11&lt;&gt;"",F11&lt;&gt;""),IF(I11="PP",0,IF(OR(I11="GP",I11&gt;F11),2,IF(I11=F11,1,IF(OR(F11&gt;I11,F11="GP"),0)))),0)</f>
        <v>0</v>
      </c>
    </row>
    <row r="22" ht="3.75" customHeight="1" thickBot="1"/>
    <row r="23" spans="4:9" ht="15.75" thickBot="1">
      <c r="D23" s="481" t="s">
        <v>241</v>
      </c>
      <c r="E23" s="482"/>
      <c r="F23" s="132" t="s">
        <v>251</v>
      </c>
      <c r="G23" s="481" t="s">
        <v>241</v>
      </c>
      <c r="H23" s="482"/>
      <c r="I23" s="132" t="s">
        <v>251</v>
      </c>
    </row>
    <row r="24" spans="1:9" ht="18.75" thickBot="1">
      <c r="A24" s="487" t="s">
        <v>292</v>
      </c>
      <c r="B24" s="487"/>
      <c r="D24" s="492" t="str">
        <f>A25</f>
        <v>Belgrano Atl.</v>
      </c>
      <c r="E24" s="493"/>
      <c r="F24" s="135"/>
      <c r="G24" s="494" t="str">
        <f>A27</f>
        <v>Alumni</v>
      </c>
      <c r="H24" s="493"/>
      <c r="I24" s="135"/>
    </row>
    <row r="25" spans="1:9" ht="15.75" thickBot="1">
      <c r="A25" s="470" t="s">
        <v>404</v>
      </c>
      <c r="B25" s="470"/>
      <c r="C25" s="153"/>
      <c r="D25" s="491" t="str">
        <f>A26</f>
        <v>Champagnat</v>
      </c>
      <c r="E25" s="486"/>
      <c r="F25" s="135"/>
      <c r="G25" s="485" t="str">
        <f>A27</f>
        <v>Alumni</v>
      </c>
      <c r="H25" s="486"/>
      <c r="I25" s="135"/>
    </row>
    <row r="26" spans="1:9" ht="15.75" thickBot="1">
      <c r="A26" s="470" t="s">
        <v>403</v>
      </c>
      <c r="B26" s="470"/>
      <c r="C26" s="153"/>
      <c r="D26" s="491" t="str">
        <f>A25</f>
        <v>Belgrano Atl.</v>
      </c>
      <c r="E26" s="486"/>
      <c r="F26" s="135"/>
      <c r="G26" s="485" t="str">
        <f>A26</f>
        <v>Champagnat</v>
      </c>
      <c r="H26" s="486"/>
      <c r="I26" s="135"/>
    </row>
    <row r="27" spans="1:11" ht="15">
      <c r="A27" s="470" t="s">
        <v>371</v>
      </c>
      <c r="B27" s="470"/>
      <c r="C27" s="153"/>
      <c r="D27" s="153"/>
      <c r="E27" s="153"/>
      <c r="F27" s="153"/>
      <c r="G27" s="153"/>
      <c r="H27" s="153"/>
      <c r="I27" s="153"/>
      <c r="J27" s="153"/>
      <c r="K27" s="153"/>
    </row>
    <row r="28" ht="13.5" thickBot="1"/>
    <row r="29" spans="1:11" ht="16.5" thickBot="1">
      <c r="A29" s="478" t="s">
        <v>253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80"/>
    </row>
    <row r="30" spans="1:11" ht="1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ht="12.75">
      <c r="A31" s="158"/>
      <c r="B31" s="468" t="str">
        <f>A32</f>
        <v>Belgrano Atl.</v>
      </c>
      <c r="C31" s="469"/>
      <c r="D31" s="468" t="str">
        <f>A33</f>
        <v>Champagnat</v>
      </c>
      <c r="E31" s="469"/>
      <c r="F31" s="468" t="str">
        <f>A27</f>
        <v>Alumni</v>
      </c>
      <c r="G31" s="469"/>
      <c r="H31" s="145" t="s">
        <v>254</v>
      </c>
      <c r="I31" s="145" t="s">
        <v>255</v>
      </c>
      <c r="J31" s="145" t="s">
        <v>256</v>
      </c>
      <c r="K31" s="6" t="s">
        <v>257</v>
      </c>
    </row>
    <row r="32" spans="1:11" ht="15.75">
      <c r="A32" s="159" t="str">
        <f>A25</f>
        <v>Belgrano Atl.</v>
      </c>
      <c r="B32" s="160"/>
      <c r="C32" s="160"/>
      <c r="D32" s="162">
        <f>IF(F26="","",F26)</f>
      </c>
      <c r="E32" s="162">
        <f>IF(I26="","",I26)</f>
      </c>
      <c r="F32" s="162">
        <f>IF(F24="","",F24)</f>
      </c>
      <c r="G32" s="162">
        <f>IF(I24="","",I24)</f>
      </c>
      <c r="H32" s="162">
        <f>(IF(OR(D32&lt;&gt;"",F32&lt;&gt;""),SUM(D32,F32),0))</f>
        <v>0</v>
      </c>
      <c r="I32" s="162">
        <f>(IF(OR(E32&lt;&gt;"",G32&lt;&gt;""),SUM(E32,G32),0))</f>
        <v>0</v>
      </c>
      <c r="J32" s="162">
        <f>H32-I32</f>
        <v>0</v>
      </c>
      <c r="K32" s="161">
        <f>IF(OR(F24&lt;&gt;"",I24&lt;&gt;""),IF(F24="PP",0,IF(OR(F24="GP",F24&gt;I24),2,IF(F24=I24,1,IF(OR(I24&gt;F24,I24="GP"),0)))),0)+IF(OR(F26&lt;&gt;"",I26&lt;&gt;""),IF(F26="PP",0,IF(OR(F26="GP",F26&gt;I26),2,IF(F26=I26,1,IF(OR(I26&gt;F26,I26="GP"),0)))),0)</f>
        <v>0</v>
      </c>
    </row>
    <row r="33" spans="1:11" ht="15.75">
      <c r="A33" s="146" t="str">
        <f>A26</f>
        <v>Champagnat</v>
      </c>
      <c r="B33" s="162">
        <f>IF(I26="","",I26)</f>
      </c>
      <c r="C33" s="162">
        <f>IF(F26="","",F26)</f>
      </c>
      <c r="D33" s="160"/>
      <c r="E33" s="160"/>
      <c r="F33" s="162">
        <f>IF(F25="","",F25)</f>
      </c>
      <c r="G33" s="162">
        <f>IF(I25="","",I25)</f>
      </c>
      <c r="H33" s="162">
        <f>(IF(OR(B33&lt;&gt;"",F33&lt;&gt;""),SUM(B33,F33),0))</f>
        <v>0</v>
      </c>
      <c r="I33" s="162">
        <f>(IF(OR(C33&lt;&gt;"",G33&lt;&gt;""),SUM(C33,G33),0))</f>
        <v>0</v>
      </c>
      <c r="J33" s="162">
        <f>H33-I33</f>
        <v>0</v>
      </c>
      <c r="K33" s="161">
        <f>IF(OR(F25&lt;&gt;"",I25&lt;&gt;""),IF(F25="PP",0,IF(OR(F25="GP",F25&gt;I25),2,IF(F25=I25,1,IF(OR(I25&gt;F25,I25="GP"),0)))),0)+IF(OR(I26&lt;&gt;"",F26&lt;&gt;""),IF(I26="PP",0,IF(OR(I26="GP",I26&gt;F26),2,IF(I26=F26,1,IF(OR(F26&gt;I26,F26="GP"),0)))),0)</f>
        <v>0</v>
      </c>
    </row>
    <row r="34" spans="1:11" ht="15.75">
      <c r="A34" s="146" t="str">
        <f>A27</f>
        <v>Alumni</v>
      </c>
      <c r="B34" s="162">
        <f>IF(I24="","",I24)</f>
      </c>
      <c r="C34" s="162">
        <f>IF(F24="","",F24)</f>
      </c>
      <c r="D34" s="162">
        <f>IF(I25="","",I25)</f>
      </c>
      <c r="E34" s="162">
        <f>IF(F25="","",F25)</f>
      </c>
      <c r="F34" s="160"/>
      <c r="G34" s="160"/>
      <c r="H34" s="162">
        <f>(IF(OR(B34&lt;&gt;"",D34&lt;&gt;""),SUM(B34,D34),0))</f>
        <v>0</v>
      </c>
      <c r="I34" s="162">
        <f>(IF(OR(C34&lt;&gt;"",E34&lt;&gt;""),SUM(C34,E34),0))</f>
        <v>0</v>
      </c>
      <c r="J34" s="162">
        <f>H34-I34</f>
        <v>0</v>
      </c>
      <c r="K34" s="164">
        <f>IF(OR(I24&lt;&gt;"",F24&lt;&gt;""),IF(I24="PP",0,IF(OR(I24="GP",I24&gt;F24),2,IF(I24=F24,1,IF(OR(F24&gt;I24,F24="GP"),0)))),0)+IF(OR(I25&lt;&gt;"",F25&lt;&gt;""),IF(I25="PP",0,IF(OR(I25="GP",I25&gt;F25),2,IF(I25=F25,1,IF(OR(F25&gt;I25,F25="GP"),0)))),0)</f>
        <v>0</v>
      </c>
    </row>
    <row r="36" ht="3.75" customHeight="1" thickBot="1"/>
    <row r="37" spans="4:9" ht="15.75" thickBot="1">
      <c r="D37" s="481" t="s">
        <v>241</v>
      </c>
      <c r="E37" s="482"/>
      <c r="F37" s="132" t="s">
        <v>251</v>
      </c>
      <c r="G37" s="481" t="s">
        <v>241</v>
      </c>
      <c r="H37" s="482"/>
      <c r="I37" s="132" t="s">
        <v>251</v>
      </c>
    </row>
    <row r="38" spans="1:9" ht="18.75" thickBot="1">
      <c r="A38" s="487" t="s">
        <v>293</v>
      </c>
      <c r="B38" s="487"/>
      <c r="D38" s="492" t="str">
        <f>A39</f>
        <v>Hindu</v>
      </c>
      <c r="E38" s="493"/>
      <c r="F38" s="135"/>
      <c r="G38" s="494" t="str">
        <f>A41</f>
        <v>Pucara</v>
      </c>
      <c r="H38" s="493"/>
      <c r="I38" s="135"/>
    </row>
    <row r="39" spans="1:9" ht="15.75" thickBot="1">
      <c r="A39" s="470" t="s">
        <v>348</v>
      </c>
      <c r="B39" s="470"/>
      <c r="C39" s="153"/>
      <c r="D39" s="491" t="str">
        <f>A40</f>
        <v>San Andres</v>
      </c>
      <c r="E39" s="486"/>
      <c r="F39" s="135"/>
      <c r="G39" s="485" t="str">
        <f>A41</f>
        <v>Pucara</v>
      </c>
      <c r="H39" s="486"/>
      <c r="I39" s="135"/>
    </row>
    <row r="40" spans="1:9" ht="15.75" thickBot="1">
      <c r="A40" s="470" t="s">
        <v>313</v>
      </c>
      <c r="B40" s="470"/>
      <c r="C40" s="153"/>
      <c r="D40" s="491" t="str">
        <f>A39</f>
        <v>Hindu</v>
      </c>
      <c r="E40" s="486"/>
      <c r="F40" s="135"/>
      <c r="G40" s="485" t="str">
        <f>A40</f>
        <v>San Andres</v>
      </c>
      <c r="H40" s="486"/>
      <c r="I40" s="135"/>
    </row>
    <row r="41" spans="1:11" ht="15">
      <c r="A41" s="470" t="s">
        <v>375</v>
      </c>
      <c r="B41" s="470"/>
      <c r="C41" s="153"/>
      <c r="D41" s="153"/>
      <c r="E41" s="153"/>
      <c r="F41" s="153"/>
      <c r="G41" s="153"/>
      <c r="H41" s="153"/>
      <c r="I41" s="153"/>
      <c r="J41" s="153"/>
      <c r="K41" s="153"/>
    </row>
    <row r="42" ht="13.5" thickBot="1"/>
    <row r="43" spans="1:11" ht="16.5" thickBot="1">
      <c r="A43" s="478" t="s">
        <v>253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80"/>
    </row>
    <row r="44" spans="1:11" ht="1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  <row r="45" spans="1:11" ht="12.75">
      <c r="A45" s="158"/>
      <c r="B45" s="468" t="str">
        <f>A46</f>
        <v>Hindu</v>
      </c>
      <c r="C45" s="469"/>
      <c r="D45" s="468" t="str">
        <f>A47</f>
        <v>San Andres</v>
      </c>
      <c r="E45" s="469"/>
      <c r="F45" s="468" t="str">
        <f>A48</f>
        <v>Pucara</v>
      </c>
      <c r="G45" s="469"/>
      <c r="H45" s="145" t="s">
        <v>254</v>
      </c>
      <c r="I45" s="145" t="s">
        <v>255</v>
      </c>
      <c r="J45" s="145" t="s">
        <v>256</v>
      </c>
      <c r="K45" s="6" t="s">
        <v>257</v>
      </c>
    </row>
    <row r="46" spans="1:11" ht="15.75">
      <c r="A46" s="146" t="str">
        <f>A39</f>
        <v>Hindu</v>
      </c>
      <c r="B46" s="160"/>
      <c r="C46" s="160"/>
      <c r="D46" s="162">
        <f>IF(F40="","",F40)</f>
      </c>
      <c r="E46" s="162">
        <f>IF(I40="","",I40)</f>
      </c>
      <c r="F46" s="162">
        <f>IF(F38="","",F38)</f>
      </c>
      <c r="G46" s="162">
        <f>IF(I38="","",I38)</f>
      </c>
      <c r="H46" s="162">
        <f>(IF(OR(D46&lt;&gt;"",F46&lt;&gt;""),SUM(D46,F46),0))</f>
        <v>0</v>
      </c>
      <c r="I46" s="162">
        <f>(IF(OR(E46&lt;&gt;"",G46&lt;&gt;""),SUM(E46,G46),0))</f>
        <v>0</v>
      </c>
      <c r="J46" s="162">
        <f>H46-I46</f>
        <v>0</v>
      </c>
      <c r="K46" s="161">
        <f>IF(OR(F38&lt;&gt;"",I38&lt;&gt;""),IF(F38="PP",0,IF(OR(F38="GP",F38&gt;I38),2,IF(F38=I38,1,IF(OR(I38&gt;F38,I38="GP"),0)))),0)+IF(OR(F40&lt;&gt;"",I40&lt;&gt;""),IF(F40="PP",0,IF(OR(F40="GP",F40&gt;I40),2,IF(F40=I40,1,IF(OR(I40&gt;F40,I40="GP"),0)))),0)</f>
        <v>0</v>
      </c>
    </row>
    <row r="47" spans="1:11" ht="15.75">
      <c r="A47" s="159" t="str">
        <f>A40</f>
        <v>San Andres</v>
      </c>
      <c r="B47" s="162">
        <f>IF(I40="","",I40)</f>
      </c>
      <c r="C47" s="162">
        <f>IF(F40="","",F40)</f>
      </c>
      <c r="D47" s="160"/>
      <c r="E47" s="160"/>
      <c r="F47" s="162">
        <f>IF(F39="","",F39)</f>
      </c>
      <c r="G47" s="162">
        <f>IF(I39="","",I39)</f>
      </c>
      <c r="H47" s="162">
        <f>(IF(OR(B47&lt;&gt;"",F47&lt;&gt;""),SUM(B47,F47),0))</f>
        <v>0</v>
      </c>
      <c r="I47" s="162">
        <f>(IF(OR(C47&lt;&gt;"",G47&lt;&gt;""),SUM(C47,G47),0))</f>
        <v>0</v>
      </c>
      <c r="J47" s="162">
        <f>H47-I47</f>
        <v>0</v>
      </c>
      <c r="K47" s="161">
        <f>IF(OR(F39&lt;&gt;"",I39&lt;&gt;""),IF(F39="PP",0,IF(OR(F39="GP",F39&gt;I39),2,IF(F39=I39,1,IF(OR(I39&gt;F39,I39="GP"),0)))),0)+IF(OR(I40&lt;&gt;"",F40&lt;&gt;""),IF(I40="PP",0,IF(OR(I40="GP",I40&gt;F40),2,IF(I40=F40,1,IF(OR(F40&gt;I40,F40="GP"),0)))),0)</f>
        <v>0</v>
      </c>
    </row>
    <row r="48" spans="1:11" ht="15.75">
      <c r="A48" s="146" t="str">
        <f>A41</f>
        <v>Pucara</v>
      </c>
      <c r="B48" s="162">
        <f>IF(I38="","",I38)</f>
      </c>
      <c r="C48" s="162">
        <f>IF(F38="","",F38)</f>
      </c>
      <c r="D48" s="162">
        <f>IF(I39="","",I39)</f>
      </c>
      <c r="E48" s="162">
        <f>IF(F39="","",F39)</f>
      </c>
      <c r="F48" s="160"/>
      <c r="G48" s="160"/>
      <c r="H48" s="162">
        <f>(IF(OR(B48&lt;&gt;"",D48&lt;&gt;""),SUM(B48,D48),0))</f>
        <v>0</v>
      </c>
      <c r="I48" s="162">
        <f>(IF(OR(C48&lt;&gt;"",E48&lt;&gt;""),SUM(C48,E48),0))</f>
        <v>0</v>
      </c>
      <c r="J48" s="162">
        <f>H48-I48</f>
        <v>0</v>
      </c>
      <c r="K48" s="164">
        <f>IF(OR(I38&lt;&gt;"",F38&lt;&gt;""),IF(I38="PP",0,IF(OR(I38="GP",I38&gt;F38),2,IF(I38=F38,1,IF(OR(F38&gt;I38,F38="GP"),0)))),0)+IF(OR(I39&lt;&gt;"",F39&lt;&gt;""),IF(I39="PP",0,IF(OR(I39="GP",I39&gt;F39),2,IF(I39=F39,1,IF(OR(F39&gt;I39,F39="GP"),0)))),0)</f>
        <v>0</v>
      </c>
    </row>
    <row r="50" ht="3.75" customHeight="1" thickBot="1"/>
    <row r="51" spans="4:9" ht="15.75" thickBot="1">
      <c r="D51" s="481" t="s">
        <v>241</v>
      </c>
      <c r="E51" s="482"/>
      <c r="F51" s="132" t="s">
        <v>251</v>
      </c>
      <c r="G51" s="481" t="s">
        <v>241</v>
      </c>
      <c r="H51" s="482"/>
      <c r="I51" s="132" t="s">
        <v>251</v>
      </c>
    </row>
    <row r="52" spans="1:9" ht="18.75" thickBot="1">
      <c r="A52" s="487" t="s">
        <v>294</v>
      </c>
      <c r="B52" s="487"/>
      <c r="D52" s="492" t="str">
        <f>A53</f>
        <v>Newman</v>
      </c>
      <c r="E52" s="493"/>
      <c r="F52" s="135"/>
      <c r="G52" s="494" t="str">
        <f>A55</f>
        <v>G y Esgrima</v>
      </c>
      <c r="H52" s="493"/>
      <c r="I52" s="135"/>
    </row>
    <row r="53" spans="1:9" ht="15.75" thickBot="1">
      <c r="A53" s="470" t="s">
        <v>349</v>
      </c>
      <c r="B53" s="470"/>
      <c r="C53" s="153"/>
      <c r="D53" s="491" t="str">
        <f>A54</f>
        <v>Regatas B Vista</v>
      </c>
      <c r="E53" s="486"/>
      <c r="F53" s="135"/>
      <c r="G53" s="485" t="str">
        <f>A55</f>
        <v>G y Esgrima</v>
      </c>
      <c r="H53" s="486"/>
      <c r="I53" s="135"/>
    </row>
    <row r="54" spans="1:9" ht="15.75" thickBot="1">
      <c r="A54" s="470" t="s">
        <v>399</v>
      </c>
      <c r="B54" s="470"/>
      <c r="C54" s="153"/>
      <c r="D54" s="491" t="str">
        <f>A53</f>
        <v>Newman</v>
      </c>
      <c r="E54" s="486"/>
      <c r="F54" s="135"/>
      <c r="G54" s="485" t="str">
        <f>A54</f>
        <v>Regatas B Vista</v>
      </c>
      <c r="H54" s="486"/>
      <c r="I54" s="135"/>
    </row>
    <row r="55" spans="1:11" ht="15">
      <c r="A55" s="470" t="s">
        <v>400</v>
      </c>
      <c r="B55" s="470"/>
      <c r="C55" s="153"/>
      <c r="D55" s="153"/>
      <c r="E55" s="153"/>
      <c r="F55" s="153"/>
      <c r="G55" s="153"/>
      <c r="H55" s="153"/>
      <c r="I55" s="153"/>
      <c r="J55" s="153"/>
      <c r="K55" s="153"/>
    </row>
    <row r="56" ht="13.5" thickBot="1"/>
    <row r="57" spans="1:11" ht="16.5" thickBot="1">
      <c r="A57" s="478" t="s">
        <v>253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80"/>
    </row>
    <row r="58" spans="1:11" ht="1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</row>
    <row r="59" spans="1:11" ht="12.75">
      <c r="A59" s="158"/>
      <c r="B59" s="468" t="str">
        <f>A60</f>
        <v>Newman</v>
      </c>
      <c r="C59" s="469"/>
      <c r="D59" s="468" t="str">
        <f>A61</f>
        <v>Regatas B Vista</v>
      </c>
      <c r="E59" s="469"/>
      <c r="F59" s="468" t="str">
        <f>A62</f>
        <v>G y Esgrima</v>
      </c>
      <c r="G59" s="469"/>
      <c r="H59" s="145" t="s">
        <v>254</v>
      </c>
      <c r="I59" s="145" t="s">
        <v>255</v>
      </c>
      <c r="J59" s="145" t="s">
        <v>256</v>
      </c>
      <c r="K59" s="6" t="s">
        <v>257</v>
      </c>
    </row>
    <row r="60" spans="1:11" ht="15.75">
      <c r="A60" s="159" t="str">
        <f>A53</f>
        <v>Newman</v>
      </c>
      <c r="B60" s="160"/>
      <c r="C60" s="160"/>
      <c r="D60" s="162">
        <f>IF(F54="","",F54)</f>
      </c>
      <c r="E60" s="162">
        <f>IF(I54="","",I54)</f>
      </c>
      <c r="F60" s="162">
        <f>IF(F52="","",F52)</f>
      </c>
      <c r="G60" s="162">
        <f>IF(I52="","",I52)</f>
      </c>
      <c r="H60" s="162">
        <f>(IF(OR(D60&lt;&gt;"",F60&lt;&gt;""),SUM(D60,F60),0))</f>
        <v>0</v>
      </c>
      <c r="I60" s="162">
        <f>(IF(OR(E60&lt;&gt;"",G60&lt;&gt;""),SUM(E60,G60),0))</f>
        <v>0</v>
      </c>
      <c r="J60" s="162">
        <f>H60-I60</f>
        <v>0</v>
      </c>
      <c r="K60" s="161">
        <f>IF(OR(F52&lt;&gt;"",I52&lt;&gt;""),IF(F52="PP",0,IF(OR(F52="GP",F52&gt;I52),2,IF(F52=I52,1,IF(OR(I52&gt;F52,I52="GP"),0)))),0)+IF(OR(F54&lt;&gt;"",I54&lt;&gt;""),IF(F54="PP",0,IF(OR(F54="GP",F54&gt;I54),2,IF(F54=I54,1,IF(OR(I54&gt;F54,I54="GP"),0)))),0)</f>
        <v>0</v>
      </c>
    </row>
    <row r="61" spans="1:11" ht="15.75">
      <c r="A61" s="146" t="str">
        <f>A54</f>
        <v>Regatas B Vista</v>
      </c>
      <c r="B61" s="162">
        <f>IF(I54="","",I54)</f>
      </c>
      <c r="C61" s="162">
        <f>IF(F54="","",F54)</f>
      </c>
      <c r="D61" s="160"/>
      <c r="E61" s="160"/>
      <c r="F61" s="162">
        <f>IF(F53="","",F53)</f>
      </c>
      <c r="G61" s="162">
        <f>IF(I53="","",I53)</f>
      </c>
      <c r="H61" s="162">
        <f>(IF(OR(B61&lt;&gt;"",F61&lt;&gt;""),SUM(B61,F61),0))</f>
        <v>0</v>
      </c>
      <c r="I61" s="162">
        <f>(IF(OR(C61&lt;&gt;"",G61&lt;&gt;""),SUM(C61,G61),0))</f>
        <v>0</v>
      </c>
      <c r="J61" s="162">
        <f>H61-I61</f>
        <v>0</v>
      </c>
      <c r="K61" s="161">
        <f>IF(OR(F53&lt;&gt;"",I53&lt;&gt;""),IF(F53="PP",0,IF(OR(F53="GP",F53&gt;I53),2,IF(F53=I53,1,IF(OR(I53&gt;F53,I53="GP"),0)))),0)+IF(OR(I54&lt;&gt;"",F54&lt;&gt;""),IF(I54="PP",0,IF(OR(I54="GP",I54&gt;F54),2,IF(I54=F54,1,IF(OR(F54&gt;I54,F54="GP"),0)))),0)</f>
        <v>0</v>
      </c>
    </row>
    <row r="62" spans="1:11" ht="15.75">
      <c r="A62" s="146" t="str">
        <f>A55</f>
        <v>G y Esgrima</v>
      </c>
      <c r="B62" s="162">
        <f>IF(I52="","",I52)</f>
      </c>
      <c r="C62" s="162">
        <f>IF(F52="","",F52)</f>
      </c>
      <c r="D62" s="162">
        <f>IF(I53="","",I53)</f>
      </c>
      <c r="E62" s="162">
        <f>IF(F53="","",F53)</f>
      </c>
      <c r="F62" s="160"/>
      <c r="G62" s="160"/>
      <c r="H62" s="162">
        <f>(IF(OR(B62&lt;&gt;"",D62&lt;&gt;""),SUM(B62,D62),0))</f>
        <v>0</v>
      </c>
      <c r="I62" s="162">
        <f>(IF(OR(C62&lt;&gt;"",E62&lt;&gt;""),SUM(C62,E62),0))</f>
        <v>0</v>
      </c>
      <c r="J62" s="162">
        <f>H62-I62</f>
        <v>0</v>
      </c>
      <c r="K62" s="164">
        <f>IF(OR(I52&lt;&gt;"",F52&lt;&gt;""),IF(I52="PP",0,IF(OR(I52="GP",I52&gt;F52),2,IF(I52=F52,1,IF(OR(F52&gt;I52,F52="GP"),0)))),0)+IF(OR(I53&lt;&gt;"",F53&lt;&gt;""),IF(I53="PP",0,IF(OR(I53="GP",I53&gt;F53),2,IF(I53=F53,1,IF(OR(F53&gt;I53,F53="GP"),0)))),0)</f>
        <v>0</v>
      </c>
    </row>
    <row r="63" ht="12.75">
      <c r="K63" s="227"/>
    </row>
    <row r="65" ht="7.5" customHeight="1" thickBot="1"/>
    <row r="66" spans="4:9" ht="15.75" thickBot="1">
      <c r="D66" s="481" t="s">
        <v>241</v>
      </c>
      <c r="E66" s="482"/>
      <c r="F66" s="132" t="s">
        <v>251</v>
      </c>
      <c r="G66" s="481" t="s">
        <v>241</v>
      </c>
      <c r="H66" s="482"/>
      <c r="I66" s="132" t="s">
        <v>251</v>
      </c>
    </row>
    <row r="67" spans="1:9" ht="18.75" thickBot="1">
      <c r="A67" s="473" t="s">
        <v>295</v>
      </c>
      <c r="B67" s="473"/>
      <c r="D67" s="492" t="str">
        <f>A68</f>
        <v>Lanus</v>
      </c>
      <c r="E67" s="493"/>
      <c r="F67" s="135"/>
      <c r="G67" s="494" t="str">
        <f>A70</f>
        <v>Albatros</v>
      </c>
      <c r="H67" s="493"/>
      <c r="I67" s="135"/>
    </row>
    <row r="68" spans="1:9" ht="15.75" thickBot="1">
      <c r="A68" s="470" t="s">
        <v>329</v>
      </c>
      <c r="B68" s="470"/>
      <c r="C68" s="153"/>
      <c r="D68" s="491" t="str">
        <f>A69</f>
        <v>Don Bosco</v>
      </c>
      <c r="E68" s="486"/>
      <c r="F68" s="135"/>
      <c r="G68" s="485" t="str">
        <f>A70</f>
        <v>Albatros</v>
      </c>
      <c r="H68" s="486"/>
      <c r="I68" s="135"/>
    </row>
    <row r="69" spans="1:9" ht="15.75" thickBot="1">
      <c r="A69" s="470" t="s">
        <v>355</v>
      </c>
      <c r="B69" s="470"/>
      <c r="C69" s="153"/>
      <c r="D69" s="491" t="str">
        <f>A68</f>
        <v>Lanus</v>
      </c>
      <c r="E69" s="486"/>
      <c r="F69" s="135"/>
      <c r="G69" s="485" t="str">
        <f>A69</f>
        <v>Don Bosco</v>
      </c>
      <c r="H69" s="486"/>
      <c r="I69" s="135"/>
    </row>
    <row r="70" spans="1:11" ht="15.75">
      <c r="A70" s="495" t="s">
        <v>353</v>
      </c>
      <c r="B70" s="495"/>
      <c r="C70" s="153"/>
      <c r="D70" s="153"/>
      <c r="E70" s="153"/>
      <c r="F70" s="153"/>
      <c r="G70" s="153"/>
      <c r="H70" s="153"/>
      <c r="I70" s="153"/>
      <c r="J70" s="153"/>
      <c r="K70" s="153"/>
    </row>
    <row r="71" ht="13.5" thickBot="1"/>
    <row r="72" spans="1:11" ht="16.5" thickBot="1">
      <c r="A72" s="478" t="s">
        <v>253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80"/>
    </row>
    <row r="73" spans="1:11" ht="15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</row>
    <row r="74" spans="1:11" ht="12.75">
      <c r="A74" s="158"/>
      <c r="B74" s="468" t="str">
        <f>A75</f>
        <v>Lanus</v>
      </c>
      <c r="C74" s="469"/>
      <c r="D74" s="468" t="str">
        <f>A76</f>
        <v>Don Bosco</v>
      </c>
      <c r="E74" s="469"/>
      <c r="F74" s="468" t="str">
        <f>A77</f>
        <v>Albatros</v>
      </c>
      <c r="G74" s="469"/>
      <c r="H74" s="145" t="s">
        <v>254</v>
      </c>
      <c r="I74" s="145" t="s">
        <v>255</v>
      </c>
      <c r="J74" s="145" t="s">
        <v>256</v>
      </c>
      <c r="K74" s="6" t="s">
        <v>257</v>
      </c>
    </row>
    <row r="75" spans="1:11" ht="15.75">
      <c r="A75" s="159" t="str">
        <f>A68</f>
        <v>Lanus</v>
      </c>
      <c r="B75" s="160"/>
      <c r="C75" s="160"/>
      <c r="D75" s="162">
        <f>IF(F69="","",F69)</f>
      </c>
      <c r="E75" s="162">
        <f>IF(I69="","",I69)</f>
      </c>
      <c r="F75" s="162">
        <f>IF(F67="","",F67)</f>
      </c>
      <c r="G75" s="162">
        <f>IF(I67="","",I67)</f>
      </c>
      <c r="H75" s="162">
        <f>(IF(OR(D75&lt;&gt;"",F75&lt;&gt;""),SUM(D75,F75),0))</f>
        <v>0</v>
      </c>
      <c r="I75" s="162">
        <f>(IF(OR(E75&lt;&gt;"",G75&lt;&gt;""),SUM(E75,G75),0))</f>
        <v>0</v>
      </c>
      <c r="J75" s="162">
        <f>H75-I75</f>
        <v>0</v>
      </c>
      <c r="K75" s="161">
        <f>IF(OR(F67&lt;&gt;"",I67&lt;&gt;""),IF(F67="PP",0,IF(OR(F67="GP",F67&gt;I67),2,IF(F67=I67,1,IF(OR(I67&gt;F67,I67="GP"),0)))),0)+IF(OR(F69&lt;&gt;"",I69&lt;&gt;""),IF(F69="PP",0,IF(OR(F69="GP",F69&gt;I69),2,IF(F69=I69,1,IF(OR(I69&gt;F69,I69="GP"),0)))),0)</f>
        <v>0</v>
      </c>
    </row>
    <row r="76" spans="1:11" ht="15.75">
      <c r="A76" s="146" t="str">
        <f>A69</f>
        <v>Don Bosco</v>
      </c>
      <c r="B76" s="162">
        <f>IF(I69="","",I69)</f>
      </c>
      <c r="C76" s="162">
        <f>IF(F69="","",F69)</f>
      </c>
      <c r="D76" s="160"/>
      <c r="E76" s="160"/>
      <c r="F76" s="162">
        <f>IF(F68="","",F68)</f>
      </c>
      <c r="G76" s="162">
        <f>IF(I68="","",I68)</f>
      </c>
      <c r="H76" s="162">
        <f>(IF(OR(B76&lt;&gt;"",F76&lt;&gt;""),SUM(B76,F76),0))</f>
        <v>0</v>
      </c>
      <c r="I76" s="162">
        <f>(IF(OR(C76&lt;&gt;"",G76&lt;&gt;""),SUM(C76,G76),0))</f>
        <v>0</v>
      </c>
      <c r="J76" s="162">
        <f>H76-I76</f>
        <v>0</v>
      </c>
      <c r="K76" s="161">
        <f>IF(OR(F68&lt;&gt;"",I68&lt;&gt;""),IF(F68="PP",0,IF(OR(F68="GP",F68&gt;I68),2,IF(F68=I68,1,IF(OR(I68&gt;F68,I68="GP"),0)))),0)+IF(OR(I69&lt;&gt;"",F69&lt;&gt;""),IF(I69="PP",0,IF(OR(I69="GP",I69&gt;F69),2,IF(I69=F69,1,IF(OR(F69&gt;I69,F69="GP"),0)))),0)</f>
        <v>0</v>
      </c>
    </row>
    <row r="77" spans="1:11" ht="15.75">
      <c r="A77" s="146" t="str">
        <f>A70</f>
        <v>Albatros</v>
      </c>
      <c r="B77" s="162">
        <f>IF(I67="","",I67)</f>
      </c>
      <c r="C77" s="162">
        <f>IF(F67="","",F67)</f>
      </c>
      <c r="D77" s="162">
        <f>IF(I68="","",I68)</f>
      </c>
      <c r="E77" s="162">
        <f>IF(F68="","",F68)</f>
      </c>
      <c r="F77" s="160"/>
      <c r="G77" s="160"/>
      <c r="H77" s="162">
        <f>(IF(OR(B77&lt;&gt;"",D77&lt;&gt;""),SUM(B77,D77),0))</f>
        <v>0</v>
      </c>
      <c r="I77" s="162">
        <f>(IF(OR(C77&lt;&gt;"",E77&lt;&gt;""),SUM(C77,E77),0))</f>
        <v>0</v>
      </c>
      <c r="J77" s="162">
        <f>H77-I77</f>
        <v>0</v>
      </c>
      <c r="K77" s="161">
        <f>IF(OR(I67&lt;&gt;"",F67&lt;&gt;""),IF(I67="PP",0,IF(OR(I67="GP",I67&gt;F67),2,IF(I67=F67,1,IF(OR(F67&gt;I67,F67="GP"),0)))),0)+IF(OR(I68&lt;&gt;"",F68&lt;&gt;""),IF(I68="PP",0,IF(OR(I68="GP",I68&gt;F68),2,IF(I68=F68,1,IF(OR(F68&gt;I68,F68="GP"),0)))),0)</f>
        <v>0</v>
      </c>
    </row>
    <row r="79" ht="3.75" customHeight="1" thickBot="1"/>
    <row r="80" spans="4:9" ht="15.75" thickBot="1">
      <c r="D80" s="481" t="s">
        <v>241</v>
      </c>
      <c r="E80" s="482"/>
      <c r="F80" s="132" t="s">
        <v>251</v>
      </c>
      <c r="G80" s="481" t="s">
        <v>241</v>
      </c>
      <c r="H80" s="482"/>
      <c r="I80" s="132" t="s">
        <v>251</v>
      </c>
    </row>
    <row r="81" spans="1:9" ht="18.75" thickBot="1">
      <c r="A81" s="473" t="s">
        <v>296</v>
      </c>
      <c r="B81" s="473"/>
      <c r="D81" s="492" t="str">
        <f>A82</f>
        <v>Manuel Belgrano</v>
      </c>
      <c r="E81" s="493"/>
      <c r="F81" s="135"/>
      <c r="G81" s="494" t="str">
        <f>A84</f>
        <v>Centro Naval</v>
      </c>
      <c r="H81" s="493"/>
      <c r="I81" s="135"/>
    </row>
    <row r="82" spans="1:9" ht="15.75" thickBot="1">
      <c r="A82" s="470" t="s">
        <v>331</v>
      </c>
      <c r="B82" s="470"/>
      <c r="C82" s="153"/>
      <c r="D82" s="491" t="str">
        <f>A83</f>
        <v>Areco</v>
      </c>
      <c r="E82" s="486"/>
      <c r="F82" s="135"/>
      <c r="G82" s="485" t="str">
        <f>A84</f>
        <v>Centro Naval</v>
      </c>
      <c r="H82" s="486"/>
      <c r="I82" s="135"/>
    </row>
    <row r="83" spans="1:9" ht="15.75" thickBot="1">
      <c r="A83" s="470" t="s">
        <v>359</v>
      </c>
      <c r="B83" s="470"/>
      <c r="C83" s="153"/>
      <c r="D83" s="491" t="str">
        <f>A82</f>
        <v>Manuel Belgrano</v>
      </c>
      <c r="E83" s="486"/>
      <c r="F83" s="135"/>
      <c r="G83" s="485" t="str">
        <f>A83</f>
        <v>Areco</v>
      </c>
      <c r="H83" s="486"/>
      <c r="I83" s="135"/>
    </row>
    <row r="84" spans="1:11" ht="15">
      <c r="A84" s="470" t="s">
        <v>337</v>
      </c>
      <c r="B84" s="470"/>
      <c r="C84" s="153"/>
      <c r="D84" s="153"/>
      <c r="E84" s="153"/>
      <c r="F84" s="153"/>
      <c r="G84" s="153"/>
      <c r="H84" s="153"/>
      <c r="I84" s="153"/>
      <c r="J84" s="153"/>
      <c r="K84" s="153"/>
    </row>
    <row r="85" ht="13.5" thickBot="1"/>
    <row r="86" spans="1:11" ht="16.5" thickBot="1">
      <c r="A86" s="478" t="s">
        <v>253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80"/>
    </row>
    <row r="87" spans="1:11" ht="15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57"/>
    </row>
    <row r="88" spans="1:11" ht="12.75">
      <c r="A88" s="158"/>
      <c r="B88" s="468" t="str">
        <f>A89</f>
        <v>Manuel Belgrano</v>
      </c>
      <c r="C88" s="469"/>
      <c r="D88" s="468" t="str">
        <f>A90</f>
        <v>Areco</v>
      </c>
      <c r="E88" s="469"/>
      <c r="F88" s="468" t="str">
        <f>A91</f>
        <v>Centro Naval</v>
      </c>
      <c r="G88" s="469"/>
      <c r="H88" s="145" t="s">
        <v>254</v>
      </c>
      <c r="I88" s="145" t="s">
        <v>255</v>
      </c>
      <c r="J88" s="145" t="s">
        <v>256</v>
      </c>
      <c r="K88" s="6" t="s">
        <v>257</v>
      </c>
    </row>
    <row r="89" spans="1:11" ht="15.75">
      <c r="A89" s="146" t="str">
        <f>A82</f>
        <v>Manuel Belgrano</v>
      </c>
      <c r="B89" s="160"/>
      <c r="C89" s="160"/>
      <c r="D89" s="162">
        <f>IF(F83="","",F83)</f>
      </c>
      <c r="E89" s="162">
        <f>IF(I83="","",I83)</f>
      </c>
      <c r="F89" s="162">
        <f>IF(F81="","",F81)</f>
      </c>
      <c r="G89" s="162">
        <f>IF(I81="","",I81)</f>
      </c>
      <c r="H89" s="162">
        <f>(IF(OR(D89&lt;&gt;"",F89&lt;&gt;""),SUM(D89,F89),0))</f>
        <v>0</v>
      </c>
      <c r="I89" s="162">
        <f>(IF(OR(E89&lt;&gt;"",G89&lt;&gt;""),SUM(E89,G89),0))</f>
        <v>0</v>
      </c>
      <c r="J89" s="162">
        <f>H89-I89</f>
        <v>0</v>
      </c>
      <c r="K89" s="161">
        <f>IF(OR(F81&lt;&gt;"",I81&lt;&gt;""),IF(F81="PP",0,IF(OR(F81="GP",F81&gt;I81),2,IF(F81=I81,1,IF(OR(I81&gt;F81,I81="GP"),0)))),0)+IF(OR(F83&lt;&gt;"",I83&lt;&gt;""),IF(F83="PP",0,IF(OR(F83="GP",F83&gt;I83),2,IF(F83=I83,1,IF(OR(I83&gt;F83,I83="GP"),0)))),0)</f>
        <v>0</v>
      </c>
    </row>
    <row r="90" spans="1:11" ht="15.75">
      <c r="A90" s="146" t="str">
        <f>A83</f>
        <v>Areco</v>
      </c>
      <c r="B90" s="162">
        <f>IF(I83="","",I83)</f>
      </c>
      <c r="C90" s="162">
        <f>IF(F83="","",F83)</f>
      </c>
      <c r="D90" s="160"/>
      <c r="E90" s="160"/>
      <c r="F90" s="162">
        <f>IF(F82="","",F82)</f>
      </c>
      <c r="G90" s="162">
        <f>IF(I82="","",I82)</f>
      </c>
      <c r="H90" s="162">
        <f>(IF(OR(B90&lt;&gt;"",F90&lt;&gt;""),SUM(B90,F90),0))</f>
        <v>0</v>
      </c>
      <c r="I90" s="162">
        <f>(IF(OR(C90&lt;&gt;"",G90&lt;&gt;""),SUM(C90,G90),0))</f>
        <v>0</v>
      </c>
      <c r="J90" s="162">
        <f>H90-I90</f>
        <v>0</v>
      </c>
      <c r="K90" s="161">
        <f>IF(OR(F82&lt;&gt;"",I82&lt;&gt;""),IF(F82="PP",0,IF(OR(F82="GP",F82&gt;I82),2,IF(F82=I82,1,IF(OR(I82&gt;F82,I82="GP"),0)))),0)+IF(OR(I83&lt;&gt;"",F83&lt;&gt;""),IF(I83="PP",0,IF(OR(I83="GP",I83&gt;F83),2,IF(I83=F83,1,IF(OR(F83&gt;I83,F83="GP"),0)))),0)</f>
        <v>0</v>
      </c>
    </row>
    <row r="91" spans="1:11" ht="15.75">
      <c r="A91" s="159" t="str">
        <f>A84</f>
        <v>Centro Naval</v>
      </c>
      <c r="B91" s="162">
        <f>IF(I81="","",I81)</f>
      </c>
      <c r="C91" s="162">
        <f>IF(F81="","",F81)</f>
      </c>
      <c r="D91" s="162">
        <f>IF(I82="","",I82)</f>
      </c>
      <c r="E91" s="162">
        <f>IF(F82="","",F82)</f>
      </c>
      <c r="F91" s="160"/>
      <c r="G91" s="160"/>
      <c r="H91" s="162">
        <f>(IF(OR(B91&lt;&gt;"",D91&lt;&gt;""),SUM(B91,D91),0))</f>
        <v>0</v>
      </c>
      <c r="I91" s="162">
        <f>(IF(OR(C91&lt;&gt;"",E91&lt;&gt;""),SUM(C91,E91),0))</f>
        <v>0</v>
      </c>
      <c r="J91" s="162">
        <f>H91-I91</f>
        <v>0</v>
      </c>
      <c r="K91" s="161">
        <f>IF(OR(I81&lt;&gt;"",F81&lt;&gt;""),IF(I81="PP",0,IF(OR(I81="GP",I81&gt;F81),2,IF(I81=F81,1,IF(OR(F81&gt;I81,F81="GP"),0)))),0)+IF(OR(I82&lt;&gt;"",F82&lt;&gt;""),IF(I82="PP",0,IF(OR(I82="GP",I82&gt;F82),2,IF(I82=F82,1,IF(OR(F82&gt;I82,F82="GP"),0)))),0)</f>
        <v>0</v>
      </c>
    </row>
    <row r="93" ht="3.75" customHeight="1" thickBot="1"/>
    <row r="94" spans="4:9" ht="15.75" thickBot="1">
      <c r="D94" s="481" t="s">
        <v>241</v>
      </c>
      <c r="E94" s="482"/>
      <c r="F94" s="132" t="s">
        <v>251</v>
      </c>
      <c r="G94" s="481" t="s">
        <v>241</v>
      </c>
      <c r="H94" s="482"/>
      <c r="I94" s="132" t="s">
        <v>251</v>
      </c>
    </row>
    <row r="95" spans="1:9" ht="18.75" thickBot="1">
      <c r="A95" s="473" t="s">
        <v>297</v>
      </c>
      <c r="B95" s="473"/>
      <c r="D95" s="492" t="str">
        <f>A96</f>
        <v>Daom</v>
      </c>
      <c r="E95" s="493"/>
      <c r="F95" s="135"/>
      <c r="G95" s="494" t="str">
        <f>A98</f>
        <v>Chascomus</v>
      </c>
      <c r="H95" s="493"/>
      <c r="I95" s="135"/>
    </row>
    <row r="96" spans="1:9" ht="15.75" thickBot="1">
      <c r="A96" s="470" t="s">
        <v>334</v>
      </c>
      <c r="B96" s="470"/>
      <c r="C96" s="153"/>
      <c r="D96" s="491" t="str">
        <f>A97</f>
        <v>Obras Sanitarias</v>
      </c>
      <c r="E96" s="486"/>
      <c r="F96" s="135"/>
      <c r="G96" s="485" t="str">
        <f>A98</f>
        <v>Chascomus</v>
      </c>
      <c r="H96" s="486"/>
      <c r="I96" s="135"/>
    </row>
    <row r="97" spans="1:9" ht="15.75" thickBot="1">
      <c r="A97" s="470" t="s">
        <v>305</v>
      </c>
      <c r="B97" s="470"/>
      <c r="C97" s="153"/>
      <c r="D97" s="491" t="str">
        <f>A96</f>
        <v>Daom</v>
      </c>
      <c r="E97" s="486"/>
      <c r="F97" s="135"/>
      <c r="G97" s="485" t="str">
        <f>A97</f>
        <v>Obras Sanitarias</v>
      </c>
      <c r="H97" s="486"/>
      <c r="I97" s="135"/>
    </row>
    <row r="98" spans="1:11" ht="15.75">
      <c r="A98" s="495" t="s">
        <v>401</v>
      </c>
      <c r="B98" s="495"/>
      <c r="C98" s="153"/>
      <c r="D98" s="153"/>
      <c r="E98" s="153"/>
      <c r="F98" s="153"/>
      <c r="G98" s="153"/>
      <c r="H98" s="153"/>
      <c r="I98" s="153"/>
      <c r="J98" s="153"/>
      <c r="K98" s="153"/>
    </row>
    <row r="99" ht="13.5" thickBot="1"/>
    <row r="100" spans="1:11" ht="16.5" thickBot="1">
      <c r="A100" s="478" t="s">
        <v>253</v>
      </c>
      <c r="B100" s="479"/>
      <c r="C100" s="479"/>
      <c r="D100" s="479"/>
      <c r="E100" s="479"/>
      <c r="F100" s="479"/>
      <c r="G100" s="479"/>
      <c r="H100" s="479"/>
      <c r="I100" s="479"/>
      <c r="J100" s="479"/>
      <c r="K100" s="480"/>
    </row>
    <row r="101" spans="1:11" ht="15">
      <c r="A101" s="156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1:11" ht="12.75">
      <c r="A102" s="158"/>
      <c r="B102" s="468" t="str">
        <f>A103</f>
        <v>Daom</v>
      </c>
      <c r="C102" s="469"/>
      <c r="D102" s="468" t="str">
        <f>A104</f>
        <v>Obras Sanitarias</v>
      </c>
      <c r="E102" s="469"/>
      <c r="F102" s="468" t="str">
        <f>A105</f>
        <v>Chascomus</v>
      </c>
      <c r="G102" s="469"/>
      <c r="H102" s="145" t="s">
        <v>254</v>
      </c>
      <c r="I102" s="145" t="s">
        <v>255</v>
      </c>
      <c r="J102" s="145" t="s">
        <v>256</v>
      </c>
      <c r="K102" s="6" t="s">
        <v>257</v>
      </c>
    </row>
    <row r="103" spans="1:11" ht="15.75">
      <c r="A103" s="146" t="str">
        <f>A96</f>
        <v>Daom</v>
      </c>
      <c r="B103" s="160"/>
      <c r="C103" s="160"/>
      <c r="D103" s="162">
        <f>IF(F97="","",F97)</f>
      </c>
      <c r="E103" s="162">
        <f>IF(I97="","",I97)</f>
      </c>
      <c r="F103" s="162">
        <f>IF(F95="","",F95)</f>
      </c>
      <c r="G103" s="162">
        <f>IF(I95="","",I95)</f>
      </c>
      <c r="H103" s="162">
        <f>(IF(OR(D103&lt;&gt;"",F103&lt;&gt;""),SUM(D103,F103),0))</f>
        <v>0</v>
      </c>
      <c r="I103" s="162">
        <f>(IF(OR(E103&lt;&gt;"",G103&lt;&gt;""),SUM(E103,G103),0))</f>
        <v>0</v>
      </c>
      <c r="J103" s="162">
        <f>H103-I103</f>
        <v>0</v>
      </c>
      <c r="K103" s="161">
        <f>IF(OR(F95&lt;&gt;"",I95&lt;&gt;""),IF(F95="PP",0,IF(OR(F95="GP",F95&gt;I95),2,IF(F95=I95,1,IF(OR(I95&gt;F95,I95="GP"),0)))),0)+IF(OR(F97&lt;&gt;"",I97&lt;&gt;""),IF(F97="PP",0,IF(OR(F97="GP",F97&gt;I97),2,IF(F97=I97,1,IF(OR(I97&gt;F97,I97="GP"),0)))),0)</f>
        <v>0</v>
      </c>
    </row>
    <row r="104" spans="1:11" ht="15.75">
      <c r="A104" s="146" t="str">
        <f>A97</f>
        <v>Obras Sanitarias</v>
      </c>
      <c r="B104" s="162">
        <f>IF(I97="","",I97)</f>
      </c>
      <c r="C104" s="162">
        <f>IF(F97="","",F97)</f>
      </c>
      <c r="D104" s="160"/>
      <c r="E104" s="160"/>
      <c r="F104" s="162">
        <f>IF(F96="","",F96)</f>
      </c>
      <c r="G104" s="162">
        <f>IF(I96="","",I96)</f>
      </c>
      <c r="H104" s="162">
        <f>(IF(OR(B104&lt;&gt;"",F104&lt;&gt;""),SUM(B104,F104),0))</f>
        <v>0</v>
      </c>
      <c r="I104" s="162">
        <f>(IF(OR(C104&lt;&gt;"",G104&lt;&gt;""),SUM(C104,G104),0))</f>
        <v>0</v>
      </c>
      <c r="J104" s="162">
        <f>H104-I104</f>
        <v>0</v>
      </c>
      <c r="K104" s="164">
        <f>IF(OR(F96&lt;&gt;"",I96&lt;&gt;""),IF(F96="PP",0,IF(OR(F96="GP",F96&gt;I96),2,IF(F96=I96,1,IF(OR(I96&gt;F96,I96="GP"),0)))),0)+IF(OR(I97&lt;&gt;"",F97&lt;&gt;""),IF(I97="PP",0,IF(OR(I97="GP",I97&gt;F97),2,IF(I97=F97,1,IF(OR(F97&gt;I97,F97="GP"),0)))),0)</f>
        <v>0</v>
      </c>
    </row>
    <row r="105" spans="1:11" ht="15.75">
      <c r="A105" s="146" t="str">
        <f>A98</f>
        <v>Chascomus</v>
      </c>
      <c r="B105" s="162">
        <f>IF(I95="","",I95)</f>
      </c>
      <c r="C105" s="162">
        <f>IF(F95="","",F95)</f>
      </c>
      <c r="D105" s="162">
        <f>IF(I96="","",I96)</f>
      </c>
      <c r="E105" s="162">
        <f>IF(F96="","",F96)</f>
      </c>
      <c r="F105" s="160"/>
      <c r="G105" s="160"/>
      <c r="H105" s="162">
        <f>(IF(OR(B105&lt;&gt;"",D105&lt;&gt;""),SUM(B105,D105),0))</f>
        <v>0</v>
      </c>
      <c r="I105" s="162">
        <f>(IF(OR(C105&lt;&gt;"",E105&lt;&gt;""),SUM(C105,E105),0))</f>
        <v>0</v>
      </c>
      <c r="J105" s="162">
        <f>H105-I105</f>
        <v>0</v>
      </c>
      <c r="K105" s="161">
        <f>IF(OR(I95&lt;&gt;"",F95&lt;&gt;""),IF(I95="PP",0,IF(OR(I95="GP",I95&gt;F95),2,IF(I95=F95,1,IF(OR(F95&gt;I95,F95="GP"),0)))),0)+IF(OR(I96&lt;&gt;"",F96&lt;&gt;""),IF(I96="PP",0,IF(OR(I96="GP",I96&gt;F96),2,IF(I96=F96,1,IF(OR(F96&gt;I96,F96="GP"),0)))),0)</f>
        <v>0</v>
      </c>
    </row>
    <row r="107" ht="3.75" customHeight="1" thickBot="1"/>
    <row r="108" spans="4:9" ht="15.75" thickBot="1">
      <c r="D108" s="481" t="s">
        <v>241</v>
      </c>
      <c r="E108" s="482"/>
      <c r="F108" s="132" t="s">
        <v>251</v>
      </c>
      <c r="G108" s="481" t="s">
        <v>241</v>
      </c>
      <c r="H108" s="482"/>
      <c r="I108" s="132" t="s">
        <v>251</v>
      </c>
    </row>
    <row r="109" spans="1:9" ht="18.75" thickBot="1">
      <c r="A109" s="473" t="s">
        <v>298</v>
      </c>
      <c r="B109" s="473"/>
      <c r="D109" s="492" t="str">
        <f>A110</f>
        <v>Tigre</v>
      </c>
      <c r="E109" s="493"/>
      <c r="F109" s="135"/>
      <c r="G109" s="494" t="str">
        <f>A112</f>
        <v>Lujan</v>
      </c>
      <c r="H109" s="493"/>
      <c r="I109" s="135"/>
    </row>
    <row r="110" spans="1:9" ht="15.75" thickBot="1">
      <c r="A110" s="470" t="s">
        <v>304</v>
      </c>
      <c r="B110" s="470"/>
      <c r="C110" s="153"/>
      <c r="D110" s="491" t="str">
        <f>A111</f>
        <v>El Retiro</v>
      </c>
      <c r="E110" s="486"/>
      <c r="F110" s="135"/>
      <c r="G110" s="485" t="str">
        <f>A112</f>
        <v>Lujan</v>
      </c>
      <c r="H110" s="486"/>
      <c r="I110" s="135"/>
    </row>
    <row r="111" spans="1:9" ht="15.75" thickBot="1">
      <c r="A111" s="470" t="s">
        <v>310</v>
      </c>
      <c r="B111" s="470"/>
      <c r="C111" s="153"/>
      <c r="D111" s="491" t="str">
        <f>A110</f>
        <v>Tigre</v>
      </c>
      <c r="E111" s="486"/>
      <c r="F111" s="135"/>
      <c r="G111" s="485" t="str">
        <f>A111</f>
        <v>El Retiro</v>
      </c>
      <c r="H111" s="486"/>
      <c r="I111" s="135"/>
    </row>
    <row r="112" spans="1:11" ht="15">
      <c r="A112" s="470" t="s">
        <v>363</v>
      </c>
      <c r="B112" s="470"/>
      <c r="C112" s="153"/>
      <c r="D112" s="153"/>
      <c r="E112" s="153"/>
      <c r="F112" s="153"/>
      <c r="G112" s="153"/>
      <c r="H112" s="153"/>
      <c r="I112" s="153"/>
      <c r="J112" s="153"/>
      <c r="K112" s="153"/>
    </row>
    <row r="113" ht="13.5" thickBot="1"/>
    <row r="114" spans="1:11" ht="16.5" thickBot="1">
      <c r="A114" s="478" t="s">
        <v>253</v>
      </c>
      <c r="B114" s="479"/>
      <c r="C114" s="479"/>
      <c r="D114" s="479"/>
      <c r="E114" s="479"/>
      <c r="F114" s="479"/>
      <c r="G114" s="479"/>
      <c r="H114" s="479"/>
      <c r="I114" s="479"/>
      <c r="J114" s="479"/>
      <c r="K114" s="480"/>
    </row>
    <row r="115" spans="1:11" ht="15">
      <c r="A115" s="156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</row>
    <row r="116" spans="1:11" ht="12.75">
      <c r="A116" s="158"/>
      <c r="B116" s="468" t="str">
        <f>A117</f>
        <v>Tigre</v>
      </c>
      <c r="C116" s="469"/>
      <c r="D116" s="468" t="str">
        <f>A118</f>
        <v>El Retiro</v>
      </c>
      <c r="E116" s="469"/>
      <c r="F116" s="468" t="str">
        <f>A119</f>
        <v>Lujan</v>
      </c>
      <c r="G116" s="469"/>
      <c r="H116" s="145" t="s">
        <v>254</v>
      </c>
      <c r="I116" s="145" t="s">
        <v>255</v>
      </c>
      <c r="J116" s="145" t="s">
        <v>256</v>
      </c>
      <c r="K116" s="6" t="s">
        <v>257</v>
      </c>
    </row>
    <row r="117" spans="1:11" ht="15.75">
      <c r="A117" s="146" t="str">
        <f>A110</f>
        <v>Tigre</v>
      </c>
      <c r="B117" s="160"/>
      <c r="C117" s="160"/>
      <c r="D117" s="162">
        <f>IF(F111="","",F111)</f>
      </c>
      <c r="E117" s="162">
        <f>IF(I111="","",I111)</f>
      </c>
      <c r="F117" s="162">
        <f>IF(F109="","",F109)</f>
      </c>
      <c r="G117" s="162">
        <f>IF(I109="","",I109)</f>
      </c>
      <c r="H117" s="162">
        <f>(IF(OR(D117&lt;&gt;"",F117&lt;&gt;""),SUM(D117,F117),0))</f>
        <v>0</v>
      </c>
      <c r="I117" s="162">
        <f>(IF(OR(E117&lt;&gt;"",G117&lt;&gt;""),SUM(E117,G117),0))</f>
        <v>0</v>
      </c>
      <c r="J117" s="162">
        <f>H117-I117</f>
        <v>0</v>
      </c>
      <c r="K117" s="161">
        <f>IF(OR(F109&lt;&gt;"",I109&lt;&gt;""),IF(F109="PP",0,IF(OR(F109="GP",F109&gt;I109),2,IF(F109=I109,1,IF(OR(I109&gt;F109,I109="GP"),0)))),0)+IF(OR(F111&lt;&gt;"",I111&lt;&gt;""),IF(F111="PP",0,IF(OR(F111="GP",F111&gt;I111),2,IF(F111=I111,1,IF(OR(I111&gt;F111,I111="GP"),0)))),0)</f>
        <v>0</v>
      </c>
    </row>
    <row r="118" spans="1:11" ht="15.75">
      <c r="A118" s="146" t="str">
        <f>A111</f>
        <v>El Retiro</v>
      </c>
      <c r="B118" s="162">
        <f>IF(I111="","",I111)</f>
      </c>
      <c r="C118" s="162">
        <f>IF(F111="","",F111)</f>
      </c>
      <c r="D118" s="160"/>
      <c r="E118" s="160"/>
      <c r="F118" s="162">
        <f>IF(F110="","",F110)</f>
      </c>
      <c r="G118" s="162">
        <f>IF(I110="","",I110)</f>
      </c>
      <c r="H118" s="162">
        <f>(IF(OR(B118&lt;&gt;"",F118&lt;&gt;""),SUM(B118,F118),0))</f>
        <v>0</v>
      </c>
      <c r="I118" s="162">
        <f>(IF(OR(C118&lt;&gt;"",G118&lt;&gt;""),SUM(C118,G118),0))</f>
        <v>0</v>
      </c>
      <c r="J118" s="162">
        <f>H118-I118</f>
        <v>0</v>
      </c>
      <c r="K118" s="161">
        <f>IF(OR(F110&lt;&gt;"",I110&lt;&gt;""),IF(F110="PP",0,IF(OR(F110="GP",F110&gt;I110),2,IF(F110=I110,1,IF(OR(I110&gt;F110,I110="GP"),0)))),0)+IF(OR(I111&lt;&gt;"",F111&lt;&gt;""),IF(I111="PP",0,IF(OR(I111="GP",I111&gt;F111),2,IF(I111=F111,1,IF(OR(F111&gt;I111,F111="GP"),0)))),0)</f>
        <v>0</v>
      </c>
    </row>
    <row r="119" spans="1:11" ht="15.75">
      <c r="A119" s="146" t="str">
        <f>A112</f>
        <v>Lujan</v>
      </c>
      <c r="B119" s="162">
        <f>IF(I109="","",I109)</f>
      </c>
      <c r="C119" s="162">
        <f>IF(F109="","",F109)</f>
      </c>
      <c r="D119" s="162">
        <f>IF(I110="","",I110)</f>
      </c>
      <c r="E119" s="162">
        <f>IF(F110="","",F110)</f>
      </c>
      <c r="F119" s="160"/>
      <c r="G119" s="160"/>
      <c r="H119" s="162">
        <f>(IF(OR(B119&lt;&gt;"",D119&lt;&gt;""),SUM(B119,D119),0))</f>
        <v>0</v>
      </c>
      <c r="I119" s="162">
        <f>(IF(OR(C119&lt;&gt;"",E119&lt;&gt;""),SUM(C119,E119),0))</f>
        <v>0</v>
      </c>
      <c r="J119" s="162">
        <f>H119-I119</f>
        <v>0</v>
      </c>
      <c r="K119" s="164">
        <f>IF(OR(I109&lt;&gt;"",F109&lt;&gt;""),IF(I109="PP",0,IF(OR(I109="GP",I109&gt;F109),2,IF(I109=F109,1,IF(OR(F109&gt;I109,F109="GP"),0)))),0)+IF(OR(I110&lt;&gt;"",F110&lt;&gt;""),IF(I110="PP",0,IF(OR(I110="GP",I110&gt;F110),2,IF(I110=F110,1,IF(OR(F110&gt;I110,F110="GP"),0)))),0)</f>
        <v>0</v>
      </c>
    </row>
  </sheetData>
  <sheetProtection/>
  <mergeCells count="129">
    <mergeCell ref="A5:K5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A15:K15"/>
    <mergeCell ref="B17:C17"/>
    <mergeCell ref="D17:E17"/>
    <mergeCell ref="F17:G17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A29:K29"/>
    <mergeCell ref="B31:C31"/>
    <mergeCell ref="D31:E31"/>
    <mergeCell ref="F31:G31"/>
    <mergeCell ref="D37:E37"/>
    <mergeCell ref="G37:H37"/>
    <mergeCell ref="A38:B38"/>
    <mergeCell ref="D38:E38"/>
    <mergeCell ref="G38:H38"/>
    <mergeCell ref="A39:B39"/>
    <mergeCell ref="D39:E39"/>
    <mergeCell ref="G39:H39"/>
    <mergeCell ref="G53:H53"/>
    <mergeCell ref="A40:B40"/>
    <mergeCell ref="D40:E40"/>
    <mergeCell ref="G40:H40"/>
    <mergeCell ref="A41:B41"/>
    <mergeCell ref="A43:K43"/>
    <mergeCell ref="B45:C45"/>
    <mergeCell ref="D45:E45"/>
    <mergeCell ref="F45:G45"/>
    <mergeCell ref="B59:C59"/>
    <mergeCell ref="D59:E59"/>
    <mergeCell ref="F59:G59"/>
    <mergeCell ref="D51:E51"/>
    <mergeCell ref="G51:H51"/>
    <mergeCell ref="A52:B52"/>
    <mergeCell ref="D52:E52"/>
    <mergeCell ref="G52:H52"/>
    <mergeCell ref="A53:B53"/>
    <mergeCell ref="D53:E53"/>
    <mergeCell ref="D66:E66"/>
    <mergeCell ref="G66:H66"/>
    <mergeCell ref="A67:B67"/>
    <mergeCell ref="D67:E67"/>
    <mergeCell ref="G67:H67"/>
    <mergeCell ref="A54:B54"/>
    <mergeCell ref="D54:E54"/>
    <mergeCell ref="G54:H54"/>
    <mergeCell ref="A55:B55"/>
    <mergeCell ref="A57:K57"/>
    <mergeCell ref="A68:B68"/>
    <mergeCell ref="D68:E68"/>
    <mergeCell ref="G68:H68"/>
    <mergeCell ref="A69:B69"/>
    <mergeCell ref="D69:E69"/>
    <mergeCell ref="G69:H69"/>
    <mergeCell ref="A70:B70"/>
    <mergeCell ref="A72:K72"/>
    <mergeCell ref="B74:C74"/>
    <mergeCell ref="D74:E74"/>
    <mergeCell ref="F74:G74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A86:K86"/>
    <mergeCell ref="B88:C88"/>
    <mergeCell ref="D88:E88"/>
    <mergeCell ref="F88:G88"/>
    <mergeCell ref="D94:E94"/>
    <mergeCell ref="G94:H94"/>
    <mergeCell ref="A95:B95"/>
    <mergeCell ref="D95:E95"/>
    <mergeCell ref="G95:H95"/>
    <mergeCell ref="A96:B96"/>
    <mergeCell ref="D96:E96"/>
    <mergeCell ref="G96:H96"/>
    <mergeCell ref="A97:B97"/>
    <mergeCell ref="D97:E97"/>
    <mergeCell ref="G97:H97"/>
    <mergeCell ref="A98:B98"/>
    <mergeCell ref="A100:K100"/>
    <mergeCell ref="B102:C102"/>
    <mergeCell ref="D102:E102"/>
    <mergeCell ref="F102:G102"/>
    <mergeCell ref="D108:E108"/>
    <mergeCell ref="G108:H108"/>
    <mergeCell ref="A109:B109"/>
    <mergeCell ref="D109:E109"/>
    <mergeCell ref="G109:H109"/>
    <mergeCell ref="A110:B110"/>
    <mergeCell ref="D110:E110"/>
    <mergeCell ref="G110:H110"/>
    <mergeCell ref="A111:B111"/>
    <mergeCell ref="D111:E111"/>
    <mergeCell ref="G111:H111"/>
    <mergeCell ref="A112:B112"/>
    <mergeCell ref="A114:K114"/>
    <mergeCell ref="B116:C116"/>
    <mergeCell ref="D116:E116"/>
    <mergeCell ref="F116:G116"/>
  </mergeCells>
  <conditionalFormatting sqref="I67:I69 F67:F69 I81:I83 F81:F83 I95:I97 F95:F97 I109:I111 F109:F111 I10:I12 F10:F12 I24:I26 F24:F26 I38:I40 F38:F40 I52:I54 F52:F54">
    <cfRule type="cellIs" priority="1" dxfId="0" operator="between" stopIfTrue="1">
      <formula>0</formula>
      <formula>1000</formula>
    </cfRule>
  </conditionalFormatting>
  <printOptions/>
  <pageMargins left="0.47" right="0.25" top="0.16" bottom="0.95" header="0" footer="0"/>
  <pageSetup fitToHeight="2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90" zoomScaleNormal="90" zoomScalePageLayoutView="0" workbookViewId="0" topLeftCell="A1">
      <selection activeCell="C20" sqref="C20"/>
    </sheetView>
  </sheetViews>
  <sheetFormatPr defaultColWidth="11.421875" defaultRowHeight="12.75"/>
  <cols>
    <col min="1" max="1" width="15.8515625" style="59" bestFit="1" customWidth="1"/>
    <col min="2" max="2" width="15.28125" style="59" bestFit="1" customWidth="1"/>
    <col min="3" max="3" width="17.28125" style="59" bestFit="1" customWidth="1"/>
    <col min="4" max="4" width="16.28125" style="59" bestFit="1" customWidth="1"/>
    <col min="5" max="6" width="18.00390625" style="59" bestFit="1" customWidth="1"/>
    <col min="7" max="12" width="18.7109375" style="59" bestFit="1" customWidth="1"/>
  </cols>
  <sheetData>
    <row r="1" spans="1:12" s="57" customFormat="1" ht="15.75">
      <c r="A1" s="67" t="s">
        <v>76</v>
      </c>
      <c r="B1" s="67" t="s">
        <v>76</v>
      </c>
      <c r="C1" s="67" t="s">
        <v>76</v>
      </c>
      <c r="D1" s="67" t="s">
        <v>76</v>
      </c>
      <c r="E1" s="67" t="s">
        <v>123</v>
      </c>
      <c r="F1" s="67" t="s">
        <v>123</v>
      </c>
      <c r="G1" s="67" t="s">
        <v>123</v>
      </c>
      <c r="H1" s="67" t="s">
        <v>123</v>
      </c>
      <c r="I1" s="67" t="s">
        <v>238</v>
      </c>
      <c r="J1" s="67" t="s">
        <v>238</v>
      </c>
      <c r="K1" s="67" t="s">
        <v>238</v>
      </c>
      <c r="L1" s="67" t="s">
        <v>238</v>
      </c>
    </row>
    <row r="2" spans="1:12" ht="12.75">
      <c r="A2" s="75" t="s">
        <v>178</v>
      </c>
      <c r="B2" s="75" t="s">
        <v>179</v>
      </c>
      <c r="C2" s="75" t="s">
        <v>180</v>
      </c>
      <c r="D2" s="75" t="s">
        <v>181</v>
      </c>
      <c r="E2" s="71" t="s">
        <v>182</v>
      </c>
      <c r="F2" s="71" t="s">
        <v>183</v>
      </c>
      <c r="G2" s="71" t="s">
        <v>184</v>
      </c>
      <c r="H2" s="71" t="s">
        <v>185</v>
      </c>
      <c r="I2" s="74" t="s">
        <v>186</v>
      </c>
      <c r="J2" s="74" t="s">
        <v>187</v>
      </c>
      <c r="K2" s="74" t="s">
        <v>188</v>
      </c>
      <c r="L2" s="74" t="s">
        <v>189</v>
      </c>
    </row>
    <row r="3" spans="1:12" ht="12.75">
      <c r="A3" s="66" t="s">
        <v>192</v>
      </c>
      <c r="B3" s="66" t="s">
        <v>200</v>
      </c>
      <c r="C3" s="66" t="s">
        <v>190</v>
      </c>
      <c r="D3" s="66" t="s">
        <v>78</v>
      </c>
      <c r="E3" s="66" t="s">
        <v>191</v>
      </c>
      <c r="F3" s="66" t="s">
        <v>103</v>
      </c>
      <c r="G3" s="66" t="s">
        <v>218</v>
      </c>
      <c r="H3" s="66" t="s">
        <v>125</v>
      </c>
      <c r="I3" s="66" t="s">
        <v>219</v>
      </c>
      <c r="J3" s="66" t="s">
        <v>96</v>
      </c>
      <c r="K3" s="66" t="s">
        <v>223</v>
      </c>
      <c r="L3" s="66" t="s">
        <v>225</v>
      </c>
    </row>
    <row r="4" spans="1:12" ht="12.75">
      <c r="A4" s="66" t="s">
        <v>124</v>
      </c>
      <c r="B4" s="66" t="s">
        <v>86</v>
      </c>
      <c r="C4" s="66" t="s">
        <v>111</v>
      </c>
      <c r="D4" s="66" t="s">
        <v>115</v>
      </c>
      <c r="E4" s="71" t="s">
        <v>123</v>
      </c>
      <c r="F4" s="66" t="s">
        <v>217</v>
      </c>
      <c r="G4" s="66" t="s">
        <v>120</v>
      </c>
      <c r="H4" s="66" t="s">
        <v>109</v>
      </c>
      <c r="I4" s="66" t="s">
        <v>220</v>
      </c>
      <c r="J4" s="66" t="s">
        <v>79</v>
      </c>
      <c r="K4" s="66" t="s">
        <v>136</v>
      </c>
      <c r="L4" s="66" t="s">
        <v>113</v>
      </c>
    </row>
    <row r="5" spans="1:12" ht="12.75">
      <c r="A5" s="66" t="s">
        <v>81</v>
      </c>
      <c r="B5" s="66" t="s">
        <v>77</v>
      </c>
      <c r="C5" s="75" t="s">
        <v>76</v>
      </c>
      <c r="D5" s="66" t="s">
        <v>206</v>
      </c>
      <c r="E5" s="66" t="s">
        <v>119</v>
      </c>
      <c r="F5" s="66" t="s">
        <v>121</v>
      </c>
      <c r="G5" s="66" t="s">
        <v>207</v>
      </c>
      <c r="H5" s="66" t="s">
        <v>112</v>
      </c>
      <c r="I5" s="66" t="s">
        <v>131</v>
      </c>
      <c r="J5" s="74" t="s">
        <v>221</v>
      </c>
      <c r="K5" s="66" t="s">
        <v>224</v>
      </c>
      <c r="L5" s="66" t="s">
        <v>226</v>
      </c>
    </row>
    <row r="6" spans="1:12" ht="12.75">
      <c r="A6" s="66" t="s">
        <v>195</v>
      </c>
      <c r="B6" s="66" t="s">
        <v>214</v>
      </c>
      <c r="C6" s="66" t="s">
        <v>215</v>
      </c>
      <c r="D6" s="66" t="s">
        <v>172</v>
      </c>
      <c r="E6" s="66" t="s">
        <v>216</v>
      </c>
      <c r="F6" s="66" t="s">
        <v>203</v>
      </c>
      <c r="G6" s="66" t="s">
        <v>100</v>
      </c>
      <c r="H6" s="66" t="s">
        <v>106</v>
      </c>
      <c r="I6" s="66" t="s">
        <v>204</v>
      </c>
      <c r="J6" s="77" t="s">
        <v>222</v>
      </c>
      <c r="K6" s="66" t="s">
        <v>104</v>
      </c>
      <c r="L6" s="66" t="s">
        <v>102</v>
      </c>
    </row>
    <row r="8" spans="1:12" s="57" customFormat="1" ht="15.75">
      <c r="A8" s="67" t="s">
        <v>76</v>
      </c>
      <c r="B8" s="67" t="s">
        <v>76</v>
      </c>
      <c r="C8" s="67" t="s">
        <v>76</v>
      </c>
      <c r="D8" s="67" t="s">
        <v>123</v>
      </c>
      <c r="E8" s="67" t="s">
        <v>123</v>
      </c>
      <c r="F8" s="67" t="s">
        <v>123</v>
      </c>
      <c r="G8" s="67" t="s">
        <v>238</v>
      </c>
      <c r="H8" s="67" t="s">
        <v>238</v>
      </c>
      <c r="I8" s="67" t="s">
        <v>238</v>
      </c>
      <c r="J8" s="67" t="s">
        <v>76</v>
      </c>
      <c r="K8" s="58"/>
      <c r="L8" s="58"/>
    </row>
    <row r="9" spans="1:10" ht="12.75">
      <c r="A9" s="75" t="s">
        <v>178</v>
      </c>
      <c r="B9" s="75" t="s">
        <v>179</v>
      </c>
      <c r="C9" s="75" t="s">
        <v>180</v>
      </c>
      <c r="D9" s="71" t="s">
        <v>181</v>
      </c>
      <c r="E9" s="71" t="s">
        <v>182</v>
      </c>
      <c r="F9" s="71" t="s">
        <v>183</v>
      </c>
      <c r="G9" s="74" t="s">
        <v>184</v>
      </c>
      <c r="H9" s="74" t="s">
        <v>185</v>
      </c>
      <c r="I9" s="74" t="s">
        <v>186</v>
      </c>
      <c r="J9" s="75" t="s">
        <v>187</v>
      </c>
    </row>
    <row r="10" spans="1:10" ht="12.75">
      <c r="A10" s="61" t="s">
        <v>134</v>
      </c>
      <c r="B10" s="61" t="s">
        <v>227</v>
      </c>
      <c r="C10" s="61" t="s">
        <v>99</v>
      </c>
      <c r="D10" s="61" t="s">
        <v>135</v>
      </c>
      <c r="E10" s="61" t="s">
        <v>230</v>
      </c>
      <c r="F10" s="61" t="s">
        <v>233</v>
      </c>
      <c r="G10" s="61" t="s">
        <v>160</v>
      </c>
      <c r="H10" s="61" t="s">
        <v>155</v>
      </c>
      <c r="I10" s="61" t="s">
        <v>234</v>
      </c>
      <c r="J10" s="61" t="s">
        <v>208</v>
      </c>
    </row>
    <row r="11" spans="1:10" ht="12.75">
      <c r="A11" s="61" t="s">
        <v>159</v>
      </c>
      <c r="B11" s="61" t="s">
        <v>158</v>
      </c>
      <c r="C11" s="61" t="s">
        <v>163</v>
      </c>
      <c r="D11" s="61" t="s">
        <v>166</v>
      </c>
      <c r="E11" s="61" t="s">
        <v>231</v>
      </c>
      <c r="F11" s="61" t="s">
        <v>177</v>
      </c>
      <c r="G11" s="61" t="s">
        <v>107</v>
      </c>
      <c r="H11" s="61" t="s">
        <v>105</v>
      </c>
      <c r="I11" s="61" t="s">
        <v>175</v>
      </c>
      <c r="J11" s="61" t="s">
        <v>173</v>
      </c>
    </row>
    <row r="12" spans="1:10" ht="12.75">
      <c r="A12" s="61" t="s">
        <v>157</v>
      </c>
      <c r="B12" s="61" t="s">
        <v>193</v>
      </c>
      <c r="C12" s="61" t="s">
        <v>228</v>
      </c>
      <c r="D12" s="61" t="s">
        <v>229</v>
      </c>
      <c r="E12" s="61" t="s">
        <v>232</v>
      </c>
      <c r="F12" s="61" t="s">
        <v>164</v>
      </c>
      <c r="G12" s="61" t="s">
        <v>162</v>
      </c>
      <c r="H12" s="61" t="s">
        <v>165</v>
      </c>
      <c r="I12" s="61" t="s">
        <v>235</v>
      </c>
      <c r="J12" s="61" t="s">
        <v>236</v>
      </c>
    </row>
    <row r="13" spans="1:10" ht="12.75">
      <c r="A13" s="63"/>
      <c r="B13" s="63"/>
      <c r="C13" s="63"/>
      <c r="D13" s="63"/>
      <c r="E13" s="63"/>
      <c r="F13" s="61" t="s">
        <v>212</v>
      </c>
      <c r="G13" s="61" t="s">
        <v>211</v>
      </c>
      <c r="H13" s="61" t="s">
        <v>98</v>
      </c>
      <c r="I13" s="61" t="s">
        <v>127</v>
      </c>
      <c r="J13" s="61" t="s">
        <v>87</v>
      </c>
    </row>
    <row r="14" ht="13.5" thickBot="1"/>
    <row r="15" spans="1:6" ht="15.75" thickBot="1">
      <c r="A15" s="428" t="s">
        <v>237</v>
      </c>
      <c r="B15" s="429"/>
      <c r="C15" s="430"/>
      <c r="D15" s="62"/>
      <c r="E15" s="62"/>
      <c r="F15" s="62"/>
    </row>
    <row r="16" spans="4:6" ht="13.5" thickBot="1">
      <c r="D16" s="78"/>
      <c r="E16" s="78" t="s">
        <v>0</v>
      </c>
      <c r="F16" s="78"/>
    </row>
    <row r="17" spans="1:6" ht="16.5" thickBot="1">
      <c r="A17" s="72"/>
      <c r="B17" s="73" t="s">
        <v>122</v>
      </c>
      <c r="D17" s="78"/>
      <c r="E17" s="78"/>
      <c r="F17" s="78"/>
    </row>
    <row r="18" spans="1:2" ht="16.5" thickBot="1">
      <c r="A18" s="60"/>
      <c r="B18" s="73" t="s">
        <v>123</v>
      </c>
    </row>
    <row r="19" spans="1:2" ht="16.5" thickBot="1">
      <c r="A19" s="76"/>
      <c r="B19" s="73" t="s">
        <v>76</v>
      </c>
    </row>
    <row r="32" ht="12.75">
      <c r="D32" s="59" t="s">
        <v>0</v>
      </c>
    </row>
  </sheetData>
  <sheetProtection/>
  <mergeCells count="1">
    <mergeCell ref="A15:C15"/>
  </mergeCells>
  <printOptions horizontalCentered="1"/>
  <pageMargins left="0.15748031496062992" right="0.15748031496062992" top="1.299212598425197" bottom="0.984251968503937" header="0" footer="0"/>
  <pageSetup fitToHeight="1" fitToWidth="1" horizontalDpi="600" verticalDpi="600" orientation="landscape" paperSize="8" scale="99" r:id="rId1"/>
  <headerFooter alignWithMargins="0">
    <oddHeader>&amp;C&amp;"Arial,Negrita"&amp;14UNIÓN DE RUGBY DE BUENOS AIRES&amp;"Arial,Normal"&amp;10
&amp;"Arial,Negrita"&amp;12&amp;UZONAS DEL SEVEN A SIDE DE DIVISIÓN SUPERIOR
TEMPORADA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83" zoomScaleNormal="83" zoomScalePageLayoutView="0" workbookViewId="0" topLeftCell="A1">
      <selection activeCell="I19" sqref="I19"/>
    </sheetView>
  </sheetViews>
  <sheetFormatPr defaultColWidth="11.421875" defaultRowHeight="12.75"/>
  <cols>
    <col min="1" max="1" width="17.28125" style="59" bestFit="1" customWidth="1"/>
    <col min="2" max="4" width="9.7109375" style="248" customWidth="1"/>
    <col min="5" max="5" width="18.00390625" style="59" bestFit="1" customWidth="1"/>
    <col min="6" max="8" width="9.57421875" style="59" customWidth="1"/>
    <col min="9" max="9" width="18.00390625" style="59" bestFit="1" customWidth="1"/>
    <col min="10" max="12" width="8.8515625" style="248" customWidth="1"/>
  </cols>
  <sheetData>
    <row r="1" spans="1:12" s="57" customFormat="1" ht="16.5" thickBot="1">
      <c r="A1" s="431" t="s">
        <v>76</v>
      </c>
      <c r="B1" s="432"/>
      <c r="C1" s="432"/>
      <c r="D1" s="432"/>
      <c r="E1" s="433" t="s">
        <v>123</v>
      </c>
      <c r="F1" s="434"/>
      <c r="G1" s="434"/>
      <c r="H1" s="434"/>
      <c r="I1" s="435" t="s">
        <v>238</v>
      </c>
      <c r="J1" s="436"/>
      <c r="K1" s="436"/>
      <c r="L1" s="436"/>
    </row>
    <row r="2" spans="1:12" s="57" customFormat="1" ht="16.5" thickBot="1">
      <c r="A2" s="264" t="s">
        <v>397</v>
      </c>
      <c r="B2" s="264" t="s">
        <v>394</v>
      </c>
      <c r="C2" s="264" t="s">
        <v>395</v>
      </c>
      <c r="D2" s="264" t="s">
        <v>396</v>
      </c>
      <c r="E2" s="265" t="s">
        <v>397</v>
      </c>
      <c r="F2" s="265" t="s">
        <v>394</v>
      </c>
      <c r="G2" s="265" t="s">
        <v>395</v>
      </c>
      <c r="H2" s="265" t="s">
        <v>396</v>
      </c>
      <c r="I2" s="266" t="s">
        <v>397</v>
      </c>
      <c r="J2" s="266" t="s">
        <v>394</v>
      </c>
      <c r="K2" s="266" t="s">
        <v>395</v>
      </c>
      <c r="L2" s="266" t="s">
        <v>396</v>
      </c>
    </row>
    <row r="3" spans="1:12" ht="19.5" customHeight="1">
      <c r="A3" s="257" t="s">
        <v>163</v>
      </c>
      <c r="B3" s="258"/>
      <c r="C3" s="258"/>
      <c r="D3" s="258"/>
      <c r="E3" s="257" t="s">
        <v>233</v>
      </c>
      <c r="F3" s="260"/>
      <c r="G3" s="260"/>
      <c r="H3" s="260"/>
      <c r="I3" s="249" t="s">
        <v>226</v>
      </c>
      <c r="J3" s="258"/>
      <c r="K3" s="258"/>
      <c r="L3" s="258"/>
    </row>
    <row r="4" spans="1:12" ht="19.5" customHeight="1">
      <c r="A4" s="252" t="s">
        <v>228</v>
      </c>
      <c r="B4" s="259"/>
      <c r="C4" s="259"/>
      <c r="D4" s="259"/>
      <c r="E4" s="250" t="s">
        <v>218</v>
      </c>
      <c r="F4" s="261"/>
      <c r="G4" s="261"/>
      <c r="H4" s="261"/>
      <c r="I4" s="255" t="s">
        <v>221</v>
      </c>
      <c r="J4" s="259"/>
      <c r="K4" s="259"/>
      <c r="L4" s="259"/>
    </row>
    <row r="5" spans="1:12" ht="19.5" customHeight="1">
      <c r="A5" s="250" t="s">
        <v>200</v>
      </c>
      <c r="B5" s="259"/>
      <c r="C5" s="259"/>
      <c r="D5" s="259"/>
      <c r="E5" s="250" t="s">
        <v>216</v>
      </c>
      <c r="F5" s="261"/>
      <c r="G5" s="261"/>
      <c r="H5" s="261"/>
      <c r="I5" s="252" t="s">
        <v>160</v>
      </c>
      <c r="J5" s="259"/>
      <c r="K5" s="259"/>
      <c r="L5" s="259"/>
    </row>
    <row r="6" spans="1:12" ht="19.5" customHeight="1">
      <c r="A6" s="252" t="s">
        <v>87</v>
      </c>
      <c r="B6" s="259"/>
      <c r="C6" s="259"/>
      <c r="D6" s="259"/>
      <c r="E6" s="252" t="s">
        <v>230</v>
      </c>
      <c r="F6" s="262"/>
      <c r="G6" s="262"/>
      <c r="H6" s="262"/>
      <c r="I6" s="250" t="s">
        <v>79</v>
      </c>
      <c r="J6" s="259"/>
      <c r="K6" s="259"/>
      <c r="L6" s="259"/>
    </row>
    <row r="7" spans="1:12" ht="19.5" customHeight="1">
      <c r="A7" s="250" t="s">
        <v>86</v>
      </c>
      <c r="B7" s="259"/>
      <c r="C7" s="259"/>
      <c r="D7" s="259"/>
      <c r="E7" s="252" t="s">
        <v>229</v>
      </c>
      <c r="F7" s="262"/>
      <c r="G7" s="262"/>
      <c r="H7" s="262"/>
      <c r="I7" s="252" t="s">
        <v>105</v>
      </c>
      <c r="J7" s="259"/>
      <c r="K7" s="259"/>
      <c r="L7" s="259"/>
    </row>
    <row r="8" spans="1:12" s="57" customFormat="1" ht="19.5" customHeight="1">
      <c r="A8" s="250" t="s">
        <v>192</v>
      </c>
      <c r="B8" s="259"/>
      <c r="C8" s="259"/>
      <c r="D8" s="259"/>
      <c r="E8" s="250" t="s">
        <v>125</v>
      </c>
      <c r="F8" s="261"/>
      <c r="G8" s="261"/>
      <c r="H8" s="261"/>
      <c r="I8" s="250" t="s">
        <v>102</v>
      </c>
      <c r="J8" s="259"/>
      <c r="K8" s="259"/>
      <c r="L8" s="259"/>
    </row>
    <row r="9" spans="1:12" ht="19.5" customHeight="1">
      <c r="A9" s="252" t="s">
        <v>173</v>
      </c>
      <c r="B9" s="259"/>
      <c r="C9" s="259"/>
      <c r="D9" s="259"/>
      <c r="E9" s="250" t="s">
        <v>191</v>
      </c>
      <c r="F9" s="261"/>
      <c r="G9" s="261"/>
      <c r="H9" s="261"/>
      <c r="I9" s="250" t="s">
        <v>223</v>
      </c>
      <c r="J9" s="259"/>
      <c r="K9" s="259"/>
      <c r="L9" s="259"/>
    </row>
    <row r="10" spans="1:12" ht="19.5" customHeight="1">
      <c r="A10" s="252" t="s">
        <v>99</v>
      </c>
      <c r="B10" s="259"/>
      <c r="C10" s="259"/>
      <c r="D10" s="259"/>
      <c r="E10" s="250" t="s">
        <v>120</v>
      </c>
      <c r="F10" s="261"/>
      <c r="G10" s="261"/>
      <c r="H10" s="261"/>
      <c r="I10" s="252" t="s">
        <v>211</v>
      </c>
      <c r="J10" s="259"/>
      <c r="K10" s="259"/>
      <c r="L10" s="259"/>
    </row>
    <row r="11" spans="1:12" ht="19.5" customHeight="1">
      <c r="A11" s="251" t="s">
        <v>76</v>
      </c>
      <c r="B11" s="259"/>
      <c r="C11" s="259"/>
      <c r="D11" s="259"/>
      <c r="E11" s="250" t="s">
        <v>203</v>
      </c>
      <c r="F11" s="261"/>
      <c r="G11" s="261"/>
      <c r="H11" s="261"/>
      <c r="I11" s="252" t="s">
        <v>234</v>
      </c>
      <c r="J11" s="259"/>
      <c r="K11" s="259"/>
      <c r="L11" s="259"/>
    </row>
    <row r="12" spans="1:12" ht="19.5" customHeight="1">
      <c r="A12" s="252" t="s">
        <v>158</v>
      </c>
      <c r="B12" s="259"/>
      <c r="C12" s="259"/>
      <c r="D12" s="259"/>
      <c r="E12" s="252" t="s">
        <v>177</v>
      </c>
      <c r="F12" s="262"/>
      <c r="G12" s="262"/>
      <c r="H12" s="262"/>
      <c r="I12" s="250" t="s">
        <v>204</v>
      </c>
      <c r="J12" s="259"/>
      <c r="K12" s="259"/>
      <c r="L12" s="259"/>
    </row>
    <row r="13" spans="1:12" ht="19.5" customHeight="1">
      <c r="A13" s="252" t="s">
        <v>134</v>
      </c>
      <c r="B13" s="259"/>
      <c r="C13" s="259"/>
      <c r="D13" s="259"/>
      <c r="E13" s="250" t="s">
        <v>121</v>
      </c>
      <c r="F13" s="261"/>
      <c r="G13" s="261"/>
      <c r="H13" s="261"/>
      <c r="I13" s="256" t="s">
        <v>222</v>
      </c>
      <c r="J13" s="259"/>
      <c r="K13" s="259"/>
      <c r="L13" s="259"/>
    </row>
    <row r="14" spans="1:12" ht="19.5" customHeight="1">
      <c r="A14" s="250" t="s">
        <v>111</v>
      </c>
      <c r="B14" s="259"/>
      <c r="C14" s="259"/>
      <c r="D14" s="259"/>
      <c r="E14" s="250" t="s">
        <v>100</v>
      </c>
      <c r="F14" s="261"/>
      <c r="G14" s="261"/>
      <c r="H14" s="261"/>
      <c r="I14" s="252" t="s">
        <v>235</v>
      </c>
      <c r="J14" s="259"/>
      <c r="K14" s="259"/>
      <c r="L14" s="259"/>
    </row>
    <row r="15" spans="1:12" ht="19.5" customHeight="1">
      <c r="A15" s="252" t="s">
        <v>227</v>
      </c>
      <c r="B15" s="259"/>
      <c r="C15" s="259"/>
      <c r="D15" s="259"/>
      <c r="E15" s="252" t="s">
        <v>212</v>
      </c>
      <c r="F15" s="262"/>
      <c r="G15" s="262"/>
      <c r="H15" s="262"/>
      <c r="I15" s="252" t="s">
        <v>107</v>
      </c>
      <c r="J15" s="259"/>
      <c r="K15" s="259"/>
      <c r="L15" s="259"/>
    </row>
    <row r="16" spans="1:12" ht="19.5" customHeight="1">
      <c r="A16" s="252" t="s">
        <v>157</v>
      </c>
      <c r="B16" s="259"/>
      <c r="C16" s="259"/>
      <c r="D16" s="259"/>
      <c r="E16" s="252" t="s">
        <v>166</v>
      </c>
      <c r="F16" s="262"/>
      <c r="G16" s="262"/>
      <c r="H16" s="262"/>
      <c r="I16" s="252" t="s">
        <v>98</v>
      </c>
      <c r="J16" s="259"/>
      <c r="K16" s="259"/>
      <c r="L16" s="259"/>
    </row>
    <row r="17" spans="1:12" s="59" customFormat="1" ht="19.5" customHeight="1">
      <c r="A17" s="250" t="s">
        <v>172</v>
      </c>
      <c r="B17" s="259"/>
      <c r="C17" s="259"/>
      <c r="D17" s="259"/>
      <c r="E17" s="250" t="s">
        <v>119</v>
      </c>
      <c r="F17" s="261"/>
      <c r="G17" s="261"/>
      <c r="H17" s="261"/>
      <c r="I17" s="250" t="s">
        <v>220</v>
      </c>
      <c r="J17" s="259"/>
      <c r="K17" s="259"/>
      <c r="L17" s="259"/>
    </row>
    <row r="18" spans="1:12" s="59" customFormat="1" ht="19.5" customHeight="1">
      <c r="A18" s="250" t="s">
        <v>78</v>
      </c>
      <c r="B18" s="259"/>
      <c r="C18" s="259"/>
      <c r="D18" s="259"/>
      <c r="E18" s="252" t="s">
        <v>231</v>
      </c>
      <c r="F18" s="262"/>
      <c r="G18" s="262"/>
      <c r="H18" s="262"/>
      <c r="I18" s="250" t="s">
        <v>224</v>
      </c>
      <c r="J18" s="259"/>
      <c r="K18" s="259"/>
      <c r="L18" s="259"/>
    </row>
    <row r="19" spans="1:12" s="59" customFormat="1" ht="19.5" customHeight="1">
      <c r="A19" s="250" t="s">
        <v>77</v>
      </c>
      <c r="B19" s="259"/>
      <c r="C19" s="259"/>
      <c r="D19" s="259"/>
      <c r="E19" s="250" t="s">
        <v>217</v>
      </c>
      <c r="F19" s="261"/>
      <c r="G19" s="261"/>
      <c r="H19" s="261"/>
      <c r="I19" s="250" t="s">
        <v>96</v>
      </c>
      <c r="J19" s="259"/>
      <c r="K19" s="259"/>
      <c r="L19" s="259"/>
    </row>
    <row r="20" spans="1:12" s="59" customFormat="1" ht="19.5" customHeight="1">
      <c r="A20" s="250" t="s">
        <v>206</v>
      </c>
      <c r="B20" s="259"/>
      <c r="C20" s="259"/>
      <c r="D20" s="259"/>
      <c r="E20" s="250" t="s">
        <v>103</v>
      </c>
      <c r="F20" s="261"/>
      <c r="G20" s="261"/>
      <c r="H20" s="261"/>
      <c r="I20" s="250" t="s">
        <v>104</v>
      </c>
      <c r="J20" s="259"/>
      <c r="K20" s="259"/>
      <c r="L20" s="259"/>
    </row>
    <row r="21" spans="1:12" s="59" customFormat="1" ht="19.5" customHeight="1">
      <c r="A21" s="250" t="s">
        <v>124</v>
      </c>
      <c r="B21" s="259"/>
      <c r="C21" s="259"/>
      <c r="D21" s="259"/>
      <c r="E21" s="253" t="s">
        <v>123</v>
      </c>
      <c r="F21" s="263"/>
      <c r="G21" s="263"/>
      <c r="H21" s="263"/>
      <c r="I21" s="250" t="s">
        <v>131</v>
      </c>
      <c r="J21" s="259"/>
      <c r="K21" s="259"/>
      <c r="L21" s="259"/>
    </row>
    <row r="22" spans="1:12" s="59" customFormat="1" ht="19.5" customHeight="1">
      <c r="A22" s="250" t="s">
        <v>81</v>
      </c>
      <c r="B22" s="259"/>
      <c r="C22" s="259"/>
      <c r="D22" s="259"/>
      <c r="E22" s="250" t="s">
        <v>106</v>
      </c>
      <c r="F22" s="261"/>
      <c r="G22" s="261"/>
      <c r="H22" s="261"/>
      <c r="I22" s="250" t="s">
        <v>113</v>
      </c>
      <c r="J22" s="259"/>
      <c r="K22" s="259"/>
      <c r="L22" s="259"/>
    </row>
    <row r="23" spans="1:12" s="59" customFormat="1" ht="19.5" customHeight="1">
      <c r="A23" s="250" t="s">
        <v>115</v>
      </c>
      <c r="B23" s="259"/>
      <c r="C23" s="259"/>
      <c r="D23" s="259"/>
      <c r="E23" s="252" t="s">
        <v>164</v>
      </c>
      <c r="F23" s="262"/>
      <c r="G23" s="262"/>
      <c r="H23" s="262"/>
      <c r="I23" s="250" t="s">
        <v>225</v>
      </c>
      <c r="J23" s="259"/>
      <c r="K23" s="259"/>
      <c r="L23" s="259"/>
    </row>
    <row r="24" spans="1:12" s="59" customFormat="1" ht="19.5" customHeight="1">
      <c r="A24" s="252" t="s">
        <v>159</v>
      </c>
      <c r="B24" s="259"/>
      <c r="C24" s="259"/>
      <c r="D24" s="259"/>
      <c r="E24" s="250" t="s">
        <v>112</v>
      </c>
      <c r="F24" s="261"/>
      <c r="G24" s="261"/>
      <c r="H24" s="261"/>
      <c r="I24" s="252" t="s">
        <v>155</v>
      </c>
      <c r="J24" s="259"/>
      <c r="K24" s="259"/>
      <c r="L24" s="259"/>
    </row>
    <row r="25" spans="1:12" s="59" customFormat="1" ht="19.5" customHeight="1">
      <c r="A25" s="252" t="s">
        <v>193</v>
      </c>
      <c r="B25" s="259"/>
      <c r="C25" s="259"/>
      <c r="D25" s="259"/>
      <c r="E25" s="250" t="s">
        <v>109</v>
      </c>
      <c r="F25" s="261"/>
      <c r="G25" s="261"/>
      <c r="H25" s="261"/>
      <c r="I25" s="252" t="s">
        <v>175</v>
      </c>
      <c r="J25" s="259"/>
      <c r="K25" s="259"/>
      <c r="L25" s="259"/>
    </row>
    <row r="26" spans="1:12" s="59" customFormat="1" ht="19.5" customHeight="1">
      <c r="A26" s="250" t="s">
        <v>190</v>
      </c>
      <c r="B26" s="259"/>
      <c r="C26" s="259"/>
      <c r="D26" s="259"/>
      <c r="E26" s="252" t="s">
        <v>135</v>
      </c>
      <c r="F26" s="262"/>
      <c r="G26" s="262"/>
      <c r="H26" s="262"/>
      <c r="I26" s="250" t="s">
        <v>219</v>
      </c>
      <c r="J26" s="259"/>
      <c r="K26" s="259"/>
      <c r="L26" s="259"/>
    </row>
    <row r="27" spans="1:12" s="59" customFormat="1" ht="19.5" customHeight="1">
      <c r="A27" s="250" t="s">
        <v>195</v>
      </c>
      <c r="B27" s="259"/>
      <c r="C27" s="259"/>
      <c r="D27" s="259"/>
      <c r="E27" s="250" t="s">
        <v>207</v>
      </c>
      <c r="F27" s="261"/>
      <c r="G27" s="261"/>
      <c r="H27" s="261"/>
      <c r="I27" s="252" t="s">
        <v>162</v>
      </c>
      <c r="J27" s="259"/>
      <c r="K27" s="259"/>
      <c r="L27" s="259"/>
    </row>
    <row r="28" spans="1:12" s="59" customFormat="1" ht="19.5" customHeight="1">
      <c r="A28" s="252" t="s">
        <v>236</v>
      </c>
      <c r="B28" s="259"/>
      <c r="C28" s="259"/>
      <c r="D28" s="259"/>
      <c r="E28" s="252" t="s">
        <v>232</v>
      </c>
      <c r="F28" s="262"/>
      <c r="G28" s="262"/>
      <c r="H28" s="262"/>
      <c r="I28" s="250" t="s">
        <v>136</v>
      </c>
      <c r="J28" s="259"/>
      <c r="K28" s="259"/>
      <c r="L28" s="259"/>
    </row>
    <row r="29" spans="1:12" s="59" customFormat="1" ht="19.5" customHeight="1">
      <c r="A29" s="250" t="s">
        <v>215</v>
      </c>
      <c r="B29" s="259"/>
      <c r="C29" s="259"/>
      <c r="D29" s="259"/>
      <c r="E29" s="254"/>
      <c r="F29" s="254"/>
      <c r="G29" s="254"/>
      <c r="H29" s="254"/>
      <c r="I29" s="252" t="s">
        <v>165</v>
      </c>
      <c r="J29" s="259"/>
      <c r="K29" s="259"/>
      <c r="L29" s="259"/>
    </row>
    <row r="30" spans="1:12" s="59" customFormat="1" ht="19.5" customHeight="1">
      <c r="A30" s="250" t="s">
        <v>214</v>
      </c>
      <c r="B30" s="259"/>
      <c r="C30" s="259"/>
      <c r="D30" s="259"/>
      <c r="E30" s="254"/>
      <c r="F30" s="254"/>
      <c r="G30" s="254"/>
      <c r="H30" s="254"/>
      <c r="I30" s="252" t="s">
        <v>127</v>
      </c>
      <c r="J30" s="259"/>
      <c r="K30" s="259"/>
      <c r="L30" s="259"/>
    </row>
    <row r="31" spans="1:12" ht="19.5" customHeight="1">
      <c r="A31" s="252" t="s">
        <v>208</v>
      </c>
      <c r="B31" s="259"/>
      <c r="C31" s="259"/>
      <c r="D31" s="259"/>
      <c r="E31" s="254"/>
      <c r="F31" s="254"/>
      <c r="G31" s="254"/>
      <c r="H31" s="254"/>
      <c r="I31" s="254"/>
      <c r="J31" s="259"/>
      <c r="K31" s="259"/>
      <c r="L31" s="259"/>
    </row>
  </sheetData>
  <sheetProtection/>
  <mergeCells count="3">
    <mergeCell ref="A1:D1"/>
    <mergeCell ref="E1:H1"/>
    <mergeCell ref="I1:L1"/>
  </mergeCells>
  <printOptions horizontalCentered="1"/>
  <pageMargins left="0.15748031496062992" right="0.15748031496062992" top="0.91" bottom="0.15748031496062992" header="0" footer="0"/>
  <pageSetup horizontalDpi="600" verticalDpi="600" orientation="landscape" paperSize="9" scale="84" r:id="rId1"/>
  <headerFooter alignWithMargins="0">
    <oddHeader>&amp;C&amp;"Arial,Negrita"&amp;14UNIÓN DE RUGBY DE BUENOS AIRES&amp;"Arial,Normal"&amp;10
&amp;"Arial,Negrita"&amp;12&amp;UZONAS DEL SEVEN A SIDE DE DIVISIÓN SUPERIOR
TEMPORADA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4:M125"/>
  <sheetViews>
    <sheetView showGridLines="0" zoomScale="75" zoomScaleNormal="75" zoomScalePageLayoutView="0" workbookViewId="0" topLeftCell="A1">
      <selection activeCell="O14" sqref="O14"/>
    </sheetView>
  </sheetViews>
  <sheetFormatPr defaultColWidth="11.421875" defaultRowHeight="12.75"/>
  <cols>
    <col min="1" max="1" width="26.140625" style="171" customWidth="1"/>
    <col min="2" max="2" width="13.28125" style="171" customWidth="1"/>
    <col min="3" max="3" width="8.7109375" style="171" customWidth="1"/>
    <col min="4" max="4" width="12.140625" style="171" customWidth="1"/>
    <col min="5" max="5" width="11.57421875" style="171" customWidth="1"/>
    <col min="6" max="6" width="10.421875" style="171" bestFit="1" customWidth="1"/>
    <col min="7" max="7" width="15.57421875" style="171" customWidth="1"/>
    <col min="8" max="8" width="12.421875" style="171" customWidth="1"/>
    <col min="9" max="9" width="9.57421875" style="171" customWidth="1"/>
    <col min="10" max="10" width="10.00390625" style="171" customWidth="1"/>
    <col min="11" max="11" width="16.140625" style="171" bestFit="1" customWidth="1"/>
    <col min="12" max="16384" width="11.421875" style="171" customWidth="1"/>
  </cols>
  <sheetData>
    <row r="4" spans="1:11" ht="20.25">
      <c r="A4" s="467" t="s">
        <v>299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</row>
    <row r="6" spans="1:11" ht="18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ht="13.5" thickBot="1"/>
    <row r="8" spans="1:9" ht="13.5" thickBot="1">
      <c r="A8" s="302"/>
      <c r="B8" s="302"/>
      <c r="C8" s="302"/>
      <c r="D8" s="443" t="s">
        <v>241</v>
      </c>
      <c r="E8" s="444"/>
      <c r="F8" s="339" t="s">
        <v>251</v>
      </c>
      <c r="G8" s="443" t="s">
        <v>241</v>
      </c>
      <c r="H8" s="444"/>
      <c r="I8" s="339" t="s">
        <v>251</v>
      </c>
    </row>
    <row r="9" spans="1:9" ht="18.75" thickBot="1">
      <c r="A9" s="466" t="s">
        <v>258</v>
      </c>
      <c r="B9" s="466"/>
      <c r="C9" s="302"/>
      <c r="D9" s="340" t="str">
        <f>A10</f>
        <v>CUBA</v>
      </c>
      <c r="E9" s="341"/>
      <c r="F9" s="342">
        <v>14</v>
      </c>
      <c r="G9" s="343" t="str">
        <f>A11</f>
        <v>SAN ANDRES</v>
      </c>
      <c r="H9" s="341"/>
      <c r="I9" s="342">
        <v>22</v>
      </c>
    </row>
    <row r="10" spans="1:9" ht="15.75" thickBot="1">
      <c r="A10" s="437" t="s">
        <v>191</v>
      </c>
      <c r="B10" s="437"/>
      <c r="C10" s="344"/>
      <c r="D10" s="340" t="str">
        <f>A12</f>
        <v>LOS TILOS</v>
      </c>
      <c r="E10" s="341"/>
      <c r="F10" s="345">
        <v>40</v>
      </c>
      <c r="G10" s="343" t="str">
        <f>A13</f>
        <v>ATL. y PROGRESO</v>
      </c>
      <c r="H10" s="341"/>
      <c r="I10" s="342">
        <v>19</v>
      </c>
    </row>
    <row r="11" spans="1:9" ht="15.75" thickBot="1">
      <c r="A11" s="437" t="s">
        <v>123</v>
      </c>
      <c r="B11" s="437"/>
      <c r="C11" s="344"/>
      <c r="D11" s="346" t="str">
        <f>A10</f>
        <v>CUBA</v>
      </c>
      <c r="E11" s="347"/>
      <c r="F11" s="342">
        <v>14</v>
      </c>
      <c r="G11" s="348" t="str">
        <f>A12</f>
        <v>LOS TILOS</v>
      </c>
      <c r="H11" s="347"/>
      <c r="I11" s="345">
        <v>10</v>
      </c>
    </row>
    <row r="12" spans="1:9" ht="15.75" thickBot="1">
      <c r="A12" s="437" t="s">
        <v>119</v>
      </c>
      <c r="B12" s="437"/>
      <c r="C12" s="344"/>
      <c r="D12" s="340" t="str">
        <f>A11</f>
        <v>SAN ANDRES</v>
      </c>
      <c r="E12" s="341"/>
      <c r="F12" s="342">
        <v>36</v>
      </c>
      <c r="G12" s="343" t="str">
        <f>A13</f>
        <v>ATL. y PROGRESO</v>
      </c>
      <c r="H12" s="341"/>
      <c r="I12" s="345">
        <v>0</v>
      </c>
    </row>
    <row r="13" spans="1:9" ht="15.75" thickBot="1">
      <c r="A13" s="437" t="s">
        <v>216</v>
      </c>
      <c r="B13" s="437"/>
      <c r="C13" s="344"/>
      <c r="D13" s="340" t="str">
        <f>A10</f>
        <v>CUBA</v>
      </c>
      <c r="E13" s="341"/>
      <c r="F13" s="342">
        <v>35</v>
      </c>
      <c r="G13" s="340" t="str">
        <f>A13</f>
        <v>ATL. y PROGRESO</v>
      </c>
      <c r="H13" s="341"/>
      <c r="I13" s="345">
        <v>0</v>
      </c>
    </row>
    <row r="14" spans="1:9" ht="13.5" thickBot="1">
      <c r="A14" s="349"/>
      <c r="B14" s="349"/>
      <c r="C14" s="344"/>
      <c r="D14" s="340" t="str">
        <f>A11</f>
        <v>SAN ANDRES</v>
      </c>
      <c r="E14" s="341"/>
      <c r="F14" s="342">
        <v>33</v>
      </c>
      <c r="G14" s="343" t="str">
        <f>A12</f>
        <v>LOS TILOS</v>
      </c>
      <c r="H14" s="341"/>
      <c r="I14" s="345">
        <v>5</v>
      </c>
    </row>
    <row r="15" spans="1:11" ht="13.5" thickBot="1">
      <c r="A15" s="302"/>
      <c r="B15" s="302"/>
      <c r="C15" s="302"/>
      <c r="G15" s="302"/>
      <c r="H15" s="302"/>
      <c r="I15" s="302"/>
      <c r="J15" s="302"/>
      <c r="K15" s="302"/>
    </row>
    <row r="16" spans="1:11" ht="13.5" thickBot="1">
      <c r="A16" s="438" t="s">
        <v>253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40"/>
    </row>
    <row r="17" spans="1:11" ht="12.75">
      <c r="A17" s="350"/>
      <c r="B17" s="351"/>
      <c r="C17" s="351"/>
      <c r="D17" s="351"/>
      <c r="E17" s="351"/>
      <c r="F17" s="351"/>
      <c r="G17" s="351"/>
      <c r="H17" s="351"/>
      <c r="I17" s="351"/>
      <c r="J17" s="351" t="s">
        <v>0</v>
      </c>
      <c r="K17" s="351"/>
    </row>
    <row r="18" spans="1:13" ht="12.75">
      <c r="A18" s="352"/>
      <c r="B18" s="441" t="str">
        <f>A19</f>
        <v>CUBA</v>
      </c>
      <c r="C18" s="442"/>
      <c r="D18" s="441" t="str">
        <f>A20</f>
        <v>SAN ANDRES</v>
      </c>
      <c r="E18" s="442"/>
      <c r="F18" s="441" t="str">
        <f>A21</f>
        <v>LOS TILOS</v>
      </c>
      <c r="G18" s="442"/>
      <c r="H18" s="441" t="str">
        <f>A13</f>
        <v>ATL. y PROGRESO</v>
      </c>
      <c r="I18" s="442"/>
      <c r="J18" s="353" t="s">
        <v>254</v>
      </c>
      <c r="K18" s="353" t="s">
        <v>255</v>
      </c>
      <c r="L18" s="354" t="s">
        <v>256</v>
      </c>
      <c r="M18" s="354" t="s">
        <v>257</v>
      </c>
    </row>
    <row r="19" spans="1:13" ht="12.75">
      <c r="A19" s="355" t="str">
        <f>A10</f>
        <v>CUBA</v>
      </c>
      <c r="B19" s="356"/>
      <c r="C19" s="356"/>
      <c r="D19" s="357">
        <f>IF(F9="","",F9)</f>
        <v>14</v>
      </c>
      <c r="E19" s="357">
        <f>IF(I9="","",I9)</f>
        <v>22</v>
      </c>
      <c r="F19" s="357">
        <f>IF(F11="","",F11)</f>
        <v>14</v>
      </c>
      <c r="G19" s="357">
        <f>IF(I11="","",I11)</f>
        <v>10</v>
      </c>
      <c r="H19" s="357">
        <f>IF(F13="","",F13)</f>
        <v>35</v>
      </c>
      <c r="I19" s="357">
        <f>IF(I13="","",I13)</f>
        <v>0</v>
      </c>
      <c r="J19" s="357">
        <f>SUM(D19,F19,H19)</f>
        <v>63</v>
      </c>
      <c r="K19" s="357">
        <f>SUM(E19,G19,I19)</f>
        <v>32</v>
      </c>
      <c r="L19" s="357">
        <f>SUM(J19-K19)</f>
        <v>31</v>
      </c>
      <c r="M19" s="359">
        <f>IF(F11&gt;I11,2,0)+IF(F11=I11,1,0)+IF(F9&gt;I9,2,0)+IF(F9=I9,1,0)+IF(F13&gt;I13,2,0)+IF(F13=I13,1,0)</f>
        <v>4</v>
      </c>
    </row>
    <row r="20" spans="1:13" ht="12.75">
      <c r="A20" s="355" t="str">
        <f>A11</f>
        <v>SAN ANDRES</v>
      </c>
      <c r="B20" s="357">
        <f>IF(I9="","",I9)</f>
        <v>22</v>
      </c>
      <c r="C20" s="357">
        <f>IF(F9="","",F9)</f>
        <v>14</v>
      </c>
      <c r="D20" s="356"/>
      <c r="E20" s="356"/>
      <c r="F20" s="357">
        <f>IF(F14="","",F14)</f>
        <v>33</v>
      </c>
      <c r="G20" s="357">
        <f>IF(I14="","",I14)</f>
        <v>5</v>
      </c>
      <c r="H20" s="357">
        <f>IF(F12="","",F12)</f>
        <v>36</v>
      </c>
      <c r="I20" s="357">
        <f>IF(I12="","",I12)</f>
        <v>0</v>
      </c>
      <c r="J20" s="357">
        <f>SUM(B20,F20,H20)</f>
        <v>91</v>
      </c>
      <c r="K20" s="357">
        <f>SUM(C20,G20,I20)</f>
        <v>19</v>
      </c>
      <c r="L20" s="357">
        <f>SUM(J20-K20)</f>
        <v>72</v>
      </c>
      <c r="M20" s="358">
        <f>IF(F12&gt;I12,2,0)+IF(F12=I12,1,0)+IF(I9&gt;F9,2,0)+IF(I9=F9,1,0)+IF(F14&gt;I14,2,0)+IF(F14=I14,1,0)</f>
        <v>6</v>
      </c>
    </row>
    <row r="21" spans="1:13" ht="12.75">
      <c r="A21" s="355" t="str">
        <f>A12</f>
        <v>LOS TILOS</v>
      </c>
      <c r="B21" s="357">
        <f>IF(I11="","",I11)</f>
        <v>10</v>
      </c>
      <c r="C21" s="357">
        <f>IF(F11="","",F11)</f>
        <v>14</v>
      </c>
      <c r="D21" s="357">
        <f>IF(I14="","",I14)</f>
        <v>5</v>
      </c>
      <c r="E21" s="357">
        <f>IF(F14="","",F14)</f>
        <v>33</v>
      </c>
      <c r="F21" s="356"/>
      <c r="G21" s="356"/>
      <c r="H21" s="357">
        <f>IF(F10="","",F10)</f>
        <v>40</v>
      </c>
      <c r="I21" s="357">
        <f>IF(I10="","",I10)</f>
        <v>19</v>
      </c>
      <c r="J21" s="357">
        <f>SUM(B21,D21,H21)</f>
        <v>55</v>
      </c>
      <c r="K21" s="357">
        <f>SUM(C21,E21,I21)</f>
        <v>66</v>
      </c>
      <c r="L21" s="357">
        <f>SUM(J21-K21)</f>
        <v>-11</v>
      </c>
      <c r="M21" s="358">
        <f>IF(I11&gt;F11,2,0)+IF(I11=F11,1,0)+IF(F10&gt;I10,2,0)+IF(F10=I10,1,0)+IF(I14&gt;F14,2,0)+IF(I14=F14,1,0)</f>
        <v>2</v>
      </c>
    </row>
    <row r="22" spans="1:13" ht="12.75">
      <c r="A22" s="355" t="str">
        <f>A13</f>
        <v>ATL. y PROGRESO</v>
      </c>
      <c r="B22" s="357">
        <f>IF(I13="","",I13)</f>
        <v>0</v>
      </c>
      <c r="C22" s="357">
        <f>IF(F13="","",F13)</f>
        <v>35</v>
      </c>
      <c r="D22" s="357">
        <f>IF(I12="","",I12)</f>
        <v>0</v>
      </c>
      <c r="E22" s="357">
        <f>IF(F12="","",F12)</f>
        <v>36</v>
      </c>
      <c r="F22" s="357">
        <f>IF(I10="","",I10)</f>
        <v>19</v>
      </c>
      <c r="G22" s="357">
        <f>IF(F10="","",F10)</f>
        <v>40</v>
      </c>
      <c r="H22" s="356"/>
      <c r="I22" s="356"/>
      <c r="J22" s="357">
        <f>SUM(B22,D22,F22)</f>
        <v>19</v>
      </c>
      <c r="K22" s="357">
        <f>SUM(C22,E22,G22)</f>
        <v>111</v>
      </c>
      <c r="L22" s="357">
        <f>SUM(J22-K22)</f>
        <v>-92</v>
      </c>
      <c r="M22" s="358">
        <f>IF(I12&gt;F12,2,0)+IF(I12=F12,1,0)+IF(I10&gt;F10,2,0)+IF(I10=F10,1,0)+IF(I13&gt;F13,2,0)+IF(I13=F13,1,0)</f>
        <v>0</v>
      </c>
    </row>
    <row r="23" ht="13.5" thickBot="1"/>
    <row r="24" spans="1:9" ht="13.5" thickBot="1">
      <c r="A24" s="302"/>
      <c r="B24" s="302"/>
      <c r="C24" s="302"/>
      <c r="D24" s="443" t="s">
        <v>241</v>
      </c>
      <c r="E24" s="444"/>
      <c r="F24" s="339" t="s">
        <v>251</v>
      </c>
      <c r="G24" s="443" t="s">
        <v>241</v>
      </c>
      <c r="H24" s="444"/>
      <c r="I24" s="339" t="s">
        <v>251</v>
      </c>
    </row>
    <row r="25" spans="1:9" ht="18.75" thickBot="1">
      <c r="A25" s="466" t="s">
        <v>267</v>
      </c>
      <c r="B25" s="466"/>
      <c r="C25" s="302"/>
      <c r="D25" s="340" t="str">
        <f>A26</f>
        <v>SAN ALBANO</v>
      </c>
      <c r="E25" s="341"/>
      <c r="F25" s="342">
        <v>7</v>
      </c>
      <c r="G25" s="343" t="str">
        <f>A27</f>
        <v>REGATAS B VISTA</v>
      </c>
      <c r="H25" s="341"/>
      <c r="I25" s="342">
        <v>12</v>
      </c>
    </row>
    <row r="26" spans="1:9" ht="15.75" thickBot="1">
      <c r="A26" s="437" t="s">
        <v>103</v>
      </c>
      <c r="B26" s="437"/>
      <c r="C26" s="344"/>
      <c r="D26" s="340" t="str">
        <f>A28</f>
        <v>HURLING</v>
      </c>
      <c r="E26" s="341"/>
      <c r="F26" s="345">
        <v>7</v>
      </c>
      <c r="G26" s="343" t="str">
        <f>A29</f>
        <v>DELTA</v>
      </c>
      <c r="H26" s="341"/>
      <c r="I26" s="342">
        <v>17</v>
      </c>
    </row>
    <row r="27" spans="1:9" ht="15.75" thickBot="1">
      <c r="A27" s="437" t="s">
        <v>217</v>
      </c>
      <c r="B27" s="437"/>
      <c r="C27" s="344"/>
      <c r="D27" s="346" t="str">
        <f>A26</f>
        <v>SAN ALBANO</v>
      </c>
      <c r="E27" s="347"/>
      <c r="F27" s="342">
        <v>34</v>
      </c>
      <c r="G27" s="348" t="str">
        <f>A28</f>
        <v>HURLING</v>
      </c>
      <c r="H27" s="347"/>
      <c r="I27" s="345">
        <v>14</v>
      </c>
    </row>
    <row r="28" spans="1:9" ht="15.75" thickBot="1">
      <c r="A28" s="437" t="s">
        <v>121</v>
      </c>
      <c r="B28" s="437"/>
      <c r="C28" s="344"/>
      <c r="D28" s="340" t="str">
        <f>A27</f>
        <v>REGATAS B VISTA</v>
      </c>
      <c r="E28" s="341"/>
      <c r="F28" s="342">
        <v>17</v>
      </c>
      <c r="G28" s="343" t="str">
        <f>A29</f>
        <v>DELTA</v>
      </c>
      <c r="H28" s="341"/>
      <c r="I28" s="345">
        <v>15</v>
      </c>
    </row>
    <row r="29" spans="1:9" ht="15.75" thickBot="1">
      <c r="A29" s="437" t="s">
        <v>203</v>
      </c>
      <c r="B29" s="437"/>
      <c r="C29" s="344"/>
      <c r="D29" s="340" t="str">
        <f>A26</f>
        <v>SAN ALBANO</v>
      </c>
      <c r="E29" s="341"/>
      <c r="F29" s="342">
        <v>19</v>
      </c>
      <c r="G29" s="340" t="str">
        <f>A29</f>
        <v>DELTA</v>
      </c>
      <c r="H29" s="341"/>
      <c r="I29" s="345">
        <v>10</v>
      </c>
    </row>
    <row r="30" spans="1:9" ht="13.5" thickBot="1">
      <c r="A30" s="349"/>
      <c r="B30" s="349"/>
      <c r="C30" s="344"/>
      <c r="D30" s="340" t="str">
        <f>A27</f>
        <v>REGATAS B VISTA</v>
      </c>
      <c r="E30" s="341"/>
      <c r="F30" s="342">
        <v>28</v>
      </c>
      <c r="G30" s="343" t="str">
        <f>A28</f>
        <v>HURLING</v>
      </c>
      <c r="H30" s="341"/>
      <c r="I30" s="345">
        <v>0</v>
      </c>
    </row>
    <row r="31" spans="1:11" ht="13.5" thickBot="1">
      <c r="A31" s="302"/>
      <c r="B31" s="302"/>
      <c r="C31" s="302"/>
      <c r="G31" s="302"/>
      <c r="H31" s="302"/>
      <c r="I31" s="302"/>
      <c r="J31" s="302"/>
      <c r="K31" s="302"/>
    </row>
    <row r="32" spans="1:11" ht="13.5" thickBot="1">
      <c r="A32" s="438" t="s">
        <v>253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40"/>
    </row>
    <row r="33" spans="1:11" ht="12.75">
      <c r="A33" s="350"/>
      <c r="B33" s="351"/>
      <c r="C33" s="351"/>
      <c r="D33" s="351"/>
      <c r="E33" s="351"/>
      <c r="F33" s="351"/>
      <c r="G33" s="351"/>
      <c r="H33" s="351"/>
      <c r="I33" s="351"/>
      <c r="J33" s="351" t="s">
        <v>0</v>
      </c>
      <c r="K33" s="351"/>
    </row>
    <row r="34" spans="1:13" ht="12.75">
      <c r="A34" s="352"/>
      <c r="B34" s="441" t="str">
        <f>A35</f>
        <v>SAN ALBANO</v>
      </c>
      <c r="C34" s="442"/>
      <c r="D34" s="441" t="str">
        <f>A36</f>
        <v>REGATAS B VISTA</v>
      </c>
      <c r="E34" s="442"/>
      <c r="F34" s="441" t="str">
        <f>A37</f>
        <v>HURLING</v>
      </c>
      <c r="G34" s="442"/>
      <c r="H34" s="441" t="str">
        <f>A29</f>
        <v>DELTA</v>
      </c>
      <c r="I34" s="442"/>
      <c r="J34" s="353" t="s">
        <v>254</v>
      </c>
      <c r="K34" s="353" t="s">
        <v>255</v>
      </c>
      <c r="L34" s="354" t="s">
        <v>256</v>
      </c>
      <c r="M34" s="354" t="s">
        <v>257</v>
      </c>
    </row>
    <row r="35" spans="1:13" ht="12.75">
      <c r="A35" s="355" t="str">
        <f>A26</f>
        <v>SAN ALBANO</v>
      </c>
      <c r="B35" s="356"/>
      <c r="C35" s="356"/>
      <c r="D35" s="357">
        <f>IF(F25="","",F25)</f>
        <v>7</v>
      </c>
      <c r="E35" s="357">
        <f>IF(I25="","",I25)</f>
        <v>12</v>
      </c>
      <c r="F35" s="357">
        <f>IF(F27="","",F27)</f>
        <v>34</v>
      </c>
      <c r="G35" s="357">
        <f>IF(I27="","",I27)</f>
        <v>14</v>
      </c>
      <c r="H35" s="357">
        <f>IF(F29="","",F29)</f>
        <v>19</v>
      </c>
      <c r="I35" s="357">
        <f>IF(I29="","",I29)</f>
        <v>10</v>
      </c>
      <c r="J35" s="357">
        <f>SUM(D35,F35,H35)</f>
        <v>60</v>
      </c>
      <c r="K35" s="357">
        <f>SUM(E35,G35,I35)</f>
        <v>36</v>
      </c>
      <c r="L35" s="357">
        <f>SUM(J35-K35)</f>
        <v>24</v>
      </c>
      <c r="M35" s="359">
        <f>IF(F27&gt;I27,2,0)+IF(F27=I27,1,0)+IF(F25&gt;I25,2,0)+IF(F25=I25,1,0)+IF(F29&gt;I29,2,0)+IF(F29=I29,1,0)</f>
        <v>4</v>
      </c>
    </row>
    <row r="36" spans="1:13" ht="12.75">
      <c r="A36" s="355" t="str">
        <f>A27</f>
        <v>REGATAS B VISTA</v>
      </c>
      <c r="B36" s="357">
        <f>IF(I25="","",I25)</f>
        <v>12</v>
      </c>
      <c r="C36" s="357">
        <f>IF(F25="","",F25)</f>
        <v>7</v>
      </c>
      <c r="D36" s="356"/>
      <c r="E36" s="356"/>
      <c r="F36" s="357">
        <f>IF(F30="","",F30)</f>
        <v>28</v>
      </c>
      <c r="G36" s="357">
        <f>IF(I30="","",I30)</f>
        <v>0</v>
      </c>
      <c r="H36" s="357">
        <f>IF(F28="","",F28)</f>
        <v>17</v>
      </c>
      <c r="I36" s="357">
        <f>IF(I28="","",I28)</f>
        <v>15</v>
      </c>
      <c r="J36" s="357">
        <f>SUM(B36,F36,H36)</f>
        <v>57</v>
      </c>
      <c r="K36" s="357">
        <f>SUM(C36,G36,I36)</f>
        <v>22</v>
      </c>
      <c r="L36" s="357">
        <f>SUM(J36-K36)</f>
        <v>35</v>
      </c>
      <c r="M36" s="358">
        <f>IF(F28&gt;I28,2,0)+IF(F28=I28,1,0)+IF(I25&gt;F25,2,0)+IF(I25=F25,1,0)+IF(F30&gt;I30,2,0)+IF(F30=I30,1,0)</f>
        <v>6</v>
      </c>
    </row>
    <row r="37" spans="1:13" ht="12.75">
      <c r="A37" s="355" t="str">
        <f>A28</f>
        <v>HURLING</v>
      </c>
      <c r="B37" s="357">
        <f>IF(I27="","",I27)</f>
        <v>14</v>
      </c>
      <c r="C37" s="357">
        <f>IF(F27="","",F27)</f>
        <v>34</v>
      </c>
      <c r="D37" s="357">
        <f>IF(I30="","",I30)</f>
        <v>0</v>
      </c>
      <c r="E37" s="357">
        <f>IF(F30="","",F30)</f>
        <v>28</v>
      </c>
      <c r="F37" s="356"/>
      <c r="G37" s="356"/>
      <c r="H37" s="357">
        <f>IF(F26="","",F26)</f>
        <v>7</v>
      </c>
      <c r="I37" s="357">
        <f>IF(I26="","",I26)</f>
        <v>17</v>
      </c>
      <c r="J37" s="357">
        <f>SUM(B37,D37,H37)</f>
        <v>21</v>
      </c>
      <c r="K37" s="357">
        <f>SUM(C37,E37,I37)</f>
        <v>79</v>
      </c>
      <c r="L37" s="357">
        <f>SUM(J37-K37)</f>
        <v>-58</v>
      </c>
      <c r="M37" s="358">
        <f>IF(I27&gt;F27,2,0)+IF(I27=F27,1,0)+IF(F26&gt;I26,2,0)+IF(F26=I26,1,0)+IF(I30&gt;F30,2,0)+IF(I30=F30,1,0)</f>
        <v>0</v>
      </c>
    </row>
    <row r="38" spans="1:13" ht="12.75">
      <c r="A38" s="355" t="str">
        <f>A29</f>
        <v>DELTA</v>
      </c>
      <c r="B38" s="357">
        <f>IF(I29="","",I29)</f>
        <v>10</v>
      </c>
      <c r="C38" s="357">
        <f>IF(F29="","",F29)</f>
        <v>19</v>
      </c>
      <c r="D38" s="357">
        <f>IF(I28="","",I28)</f>
        <v>15</v>
      </c>
      <c r="E38" s="357">
        <f>IF(F28="","",F28)</f>
        <v>17</v>
      </c>
      <c r="F38" s="357">
        <f>IF(I26="","",I26)</f>
        <v>17</v>
      </c>
      <c r="G38" s="357">
        <f>IF(F26="","",F26)</f>
        <v>7</v>
      </c>
      <c r="H38" s="356"/>
      <c r="I38" s="356"/>
      <c r="J38" s="357">
        <f>SUM(B38,D38,F38)</f>
        <v>42</v>
      </c>
      <c r="K38" s="357">
        <f>SUM(C38,E38,G38)</f>
        <v>43</v>
      </c>
      <c r="L38" s="357">
        <f>SUM(J38-K38)</f>
        <v>-1</v>
      </c>
      <c r="M38" s="358">
        <f>IF(I28&gt;F28,2,0)+IF(I28=F28,1,0)+IF(I26&gt;F26,2,0)+IF(I26=F26,1,0)+IF(I29&gt;F29,2,0)+IF(I29=F29,1,0)</f>
        <v>2</v>
      </c>
    </row>
    <row r="39" ht="13.5" thickBot="1"/>
    <row r="40" spans="1:9" ht="13.5" thickBot="1">
      <c r="A40" s="302"/>
      <c r="B40" s="302"/>
      <c r="C40" s="302"/>
      <c r="D40" s="443" t="s">
        <v>241</v>
      </c>
      <c r="E40" s="444"/>
      <c r="F40" s="339" t="s">
        <v>251</v>
      </c>
      <c r="G40" s="443" t="s">
        <v>241</v>
      </c>
      <c r="H40" s="444"/>
      <c r="I40" s="339" t="s">
        <v>251</v>
      </c>
    </row>
    <row r="41" spans="1:9" ht="18.75" thickBot="1">
      <c r="A41" s="466" t="s">
        <v>274</v>
      </c>
      <c r="B41" s="466"/>
      <c r="C41" s="302"/>
      <c r="D41" s="340" t="str">
        <f>A42</f>
        <v>ATL. DEL ROSARIO</v>
      </c>
      <c r="E41" s="341"/>
      <c r="F41" s="342">
        <v>12</v>
      </c>
      <c r="G41" s="343" t="str">
        <f>A43</f>
        <v>CURUPAYTI</v>
      </c>
      <c r="H41" s="341"/>
      <c r="I41" s="342">
        <v>12</v>
      </c>
    </row>
    <row r="42" spans="1:9" ht="15.75" thickBot="1">
      <c r="A42" s="437" t="s">
        <v>387</v>
      </c>
      <c r="B42" s="437"/>
      <c r="C42" s="344"/>
      <c r="D42" s="340" t="str">
        <f>A44</f>
        <v>UNIV. DE LA PLATA</v>
      </c>
      <c r="E42" s="341"/>
      <c r="F42" s="345">
        <v>29</v>
      </c>
      <c r="G42" s="343" t="str">
        <f>A45</f>
        <v>LAS CAÑAS</v>
      </c>
      <c r="H42" s="341"/>
      <c r="I42" s="342">
        <v>7</v>
      </c>
    </row>
    <row r="43" spans="1:9" ht="15.75" thickBot="1">
      <c r="A43" s="437" t="s">
        <v>120</v>
      </c>
      <c r="B43" s="437"/>
      <c r="C43" s="344"/>
      <c r="D43" s="346" t="str">
        <f>A42</f>
        <v>ATL. DEL ROSARIO</v>
      </c>
      <c r="E43" s="347"/>
      <c r="F43" s="342">
        <v>40</v>
      </c>
      <c r="G43" s="348" t="str">
        <f>A44</f>
        <v>UNIV. DE LA PLATA</v>
      </c>
      <c r="H43" s="347"/>
      <c r="I43" s="345">
        <v>0</v>
      </c>
    </row>
    <row r="44" spans="1:9" ht="15.75" thickBot="1">
      <c r="A44" s="437" t="s">
        <v>388</v>
      </c>
      <c r="B44" s="437"/>
      <c r="C44" s="344"/>
      <c r="D44" s="340" t="str">
        <f>A43</f>
        <v>CURUPAYTI</v>
      </c>
      <c r="E44" s="341"/>
      <c r="F44" s="342">
        <v>36</v>
      </c>
      <c r="G44" s="343" t="str">
        <f>A45</f>
        <v>LAS CAÑAS</v>
      </c>
      <c r="H44" s="341"/>
      <c r="I44" s="345">
        <v>0</v>
      </c>
    </row>
    <row r="45" spans="1:9" ht="15.75" thickBot="1">
      <c r="A45" s="437" t="s">
        <v>100</v>
      </c>
      <c r="B45" s="437"/>
      <c r="C45" s="344"/>
      <c r="D45" s="340" t="str">
        <f>A42</f>
        <v>ATL. DEL ROSARIO</v>
      </c>
      <c r="E45" s="341"/>
      <c r="F45" s="342">
        <v>47</v>
      </c>
      <c r="G45" s="340" t="str">
        <f>A45</f>
        <v>LAS CAÑAS</v>
      </c>
      <c r="H45" s="341"/>
      <c r="I45" s="345">
        <v>7</v>
      </c>
    </row>
    <row r="46" spans="1:9" ht="13.5" thickBot="1">
      <c r="A46" s="349"/>
      <c r="B46" s="349"/>
      <c r="C46" s="344"/>
      <c r="D46" s="340" t="str">
        <f>A43</f>
        <v>CURUPAYTI</v>
      </c>
      <c r="E46" s="341"/>
      <c r="F46" s="342">
        <v>38</v>
      </c>
      <c r="G46" s="343" t="str">
        <f>A44</f>
        <v>UNIV. DE LA PLATA</v>
      </c>
      <c r="H46" s="341"/>
      <c r="I46" s="345">
        <v>0</v>
      </c>
    </row>
    <row r="47" spans="1:11" ht="13.5" thickBot="1">
      <c r="A47" s="302"/>
      <c r="B47" s="302"/>
      <c r="C47" s="302"/>
      <c r="G47" s="302"/>
      <c r="H47" s="302"/>
      <c r="I47" s="302"/>
      <c r="J47" s="302"/>
      <c r="K47" s="302"/>
    </row>
    <row r="48" spans="1:11" ht="13.5" thickBot="1">
      <c r="A48" s="438" t="s">
        <v>253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40"/>
    </row>
    <row r="49" spans="1:11" ht="12.75">
      <c r="A49" s="350"/>
      <c r="B49" s="351"/>
      <c r="C49" s="351"/>
      <c r="D49" s="351"/>
      <c r="E49" s="351"/>
      <c r="F49" s="351"/>
      <c r="G49" s="351"/>
      <c r="H49" s="351"/>
      <c r="I49" s="351"/>
      <c r="J49" s="351" t="s">
        <v>0</v>
      </c>
      <c r="K49" s="351"/>
    </row>
    <row r="50" spans="1:13" ht="12.75">
      <c r="A50" s="352"/>
      <c r="B50" s="441" t="str">
        <f>A51</f>
        <v>ATL. DEL ROSARIO</v>
      </c>
      <c r="C50" s="442"/>
      <c r="D50" s="441" t="str">
        <f>A52</f>
        <v>CURUPAYTI</v>
      </c>
      <c r="E50" s="442"/>
      <c r="F50" s="441" t="str">
        <f>A53</f>
        <v>UNIV. DE LA PLATA</v>
      </c>
      <c r="G50" s="442"/>
      <c r="H50" s="441" t="str">
        <f>A45</f>
        <v>LAS CAÑAS</v>
      </c>
      <c r="I50" s="442"/>
      <c r="J50" s="353" t="s">
        <v>254</v>
      </c>
      <c r="K50" s="353" t="s">
        <v>255</v>
      </c>
      <c r="L50" s="354" t="s">
        <v>256</v>
      </c>
      <c r="M50" s="354" t="s">
        <v>257</v>
      </c>
    </row>
    <row r="51" spans="1:13" ht="12.75">
      <c r="A51" s="355" t="str">
        <f>A42</f>
        <v>ATL. DEL ROSARIO</v>
      </c>
      <c r="B51" s="356"/>
      <c r="C51" s="356"/>
      <c r="D51" s="357">
        <f>IF(F41="","",F41)</f>
        <v>12</v>
      </c>
      <c r="E51" s="357">
        <f>IF(I41="","",I41)</f>
        <v>12</v>
      </c>
      <c r="F51" s="357">
        <f>IF(F43="","",F43)</f>
        <v>40</v>
      </c>
      <c r="G51" s="357">
        <f>IF(I43="","",I43)</f>
        <v>0</v>
      </c>
      <c r="H51" s="357">
        <f>IF(F45="","",F45)</f>
        <v>47</v>
      </c>
      <c r="I51" s="357">
        <f>IF(I45="","",I45)</f>
        <v>7</v>
      </c>
      <c r="J51" s="357">
        <f>SUM(D51,F51,H51)</f>
        <v>99</v>
      </c>
      <c r="K51" s="357">
        <f>SUM(E51,G51,I51)</f>
        <v>19</v>
      </c>
      <c r="L51" s="357">
        <f>SUM(J51-K51)</f>
        <v>80</v>
      </c>
      <c r="M51" s="358">
        <f>IF(F43&gt;I43,2,0)+IF(F43=I43,1,0)+IF(F41&gt;I41,2,0)+IF(F41=I41,1,0)+IF(F45&gt;I45,2,0)+IF(F45=I45,1,0)</f>
        <v>5</v>
      </c>
    </row>
    <row r="52" spans="1:13" ht="12.75">
      <c r="A52" s="355" t="str">
        <f>A43</f>
        <v>CURUPAYTI</v>
      </c>
      <c r="B52" s="357">
        <f>IF(I41="","",I41)</f>
        <v>12</v>
      </c>
      <c r="C52" s="357">
        <f>IF(F41="","",F41)</f>
        <v>12</v>
      </c>
      <c r="D52" s="356"/>
      <c r="E52" s="356"/>
      <c r="F52" s="357">
        <f>IF(F46="","",F46)</f>
        <v>38</v>
      </c>
      <c r="G52" s="357">
        <f>IF(I46="","",I46)</f>
        <v>0</v>
      </c>
      <c r="H52" s="357">
        <f>IF(F44="","",F44)</f>
        <v>36</v>
      </c>
      <c r="I52" s="357">
        <f>IF(I44="","",I44)</f>
        <v>0</v>
      </c>
      <c r="J52" s="357">
        <f>SUM(B52,F52,H52)</f>
        <v>86</v>
      </c>
      <c r="K52" s="357">
        <f>SUM(C52,G52,I52)</f>
        <v>12</v>
      </c>
      <c r="L52" s="357">
        <f>SUM(J52-K52)</f>
        <v>74</v>
      </c>
      <c r="M52" s="359">
        <f>IF(F44&gt;I44,2,0)+IF(F44=I44,1,0)+IF(I41&gt;F41,2,0)+IF(I41=F41,1,0)+IF(F46&gt;I46,2,0)+IF(F46=I46,1,0)</f>
        <v>5</v>
      </c>
    </row>
    <row r="53" spans="1:13" ht="12.75">
      <c r="A53" s="355" t="str">
        <f>A44</f>
        <v>UNIV. DE LA PLATA</v>
      </c>
      <c r="B53" s="357">
        <f>IF(I43="","",I43)</f>
        <v>0</v>
      </c>
      <c r="C53" s="357">
        <f>IF(F43="","",F43)</f>
        <v>40</v>
      </c>
      <c r="D53" s="357">
        <f>IF(I46="","",I46)</f>
        <v>0</v>
      </c>
      <c r="E53" s="357">
        <f>IF(F46="","",F46)</f>
        <v>38</v>
      </c>
      <c r="F53" s="356"/>
      <c r="G53" s="356"/>
      <c r="H53" s="357">
        <f>IF(F42="","",F42)</f>
        <v>29</v>
      </c>
      <c r="I53" s="357">
        <f>IF(I42="","",I42)</f>
        <v>7</v>
      </c>
      <c r="J53" s="357">
        <f>SUM(B53,D53,H53)</f>
        <v>29</v>
      </c>
      <c r="K53" s="357">
        <f>SUM(C53,E53,I53)</f>
        <v>85</v>
      </c>
      <c r="L53" s="357">
        <f>SUM(J53-K53)</f>
        <v>-56</v>
      </c>
      <c r="M53" s="358">
        <f>IF(I43&gt;F43,2,0)+IF(I43=F43,1,0)+IF(F42&gt;I42,2,0)+IF(F42=I42,1,0)+IF(I46&gt;F46,2,0)+IF(I46=F46,1,0)</f>
        <v>2</v>
      </c>
    </row>
    <row r="54" spans="1:13" ht="12.75">
      <c r="A54" s="355" t="str">
        <f>A45</f>
        <v>LAS CAÑAS</v>
      </c>
      <c r="B54" s="357">
        <f>IF(I45="","",I45)</f>
        <v>7</v>
      </c>
      <c r="C54" s="357">
        <f>IF(F45="","",F45)</f>
        <v>47</v>
      </c>
      <c r="D54" s="357">
        <f>IF(I44="","",I44)</f>
        <v>0</v>
      </c>
      <c r="E54" s="357">
        <f>IF(F44="","",F44)</f>
        <v>36</v>
      </c>
      <c r="F54" s="357">
        <f>IF(I42="","",I42)</f>
        <v>7</v>
      </c>
      <c r="G54" s="357">
        <f>IF(F42="","",F42)</f>
        <v>29</v>
      </c>
      <c r="H54" s="356"/>
      <c r="I54" s="356"/>
      <c r="J54" s="357">
        <f>SUM(B54,D54,F54)</f>
        <v>14</v>
      </c>
      <c r="K54" s="357">
        <f>SUM(C54,E54,G54)</f>
        <v>112</v>
      </c>
      <c r="L54" s="357">
        <f>SUM(J54-K54)</f>
        <v>-98</v>
      </c>
      <c r="M54" s="358">
        <f>IF(I44&gt;F44,2,0)+IF(I44=F44,1,0)+IF(I42&gt;F42,2,0)+IF(I42=F42,1,0)+IF(I45&gt;F45,2,0)+IF(I45=F45,1,0)</f>
        <v>0</v>
      </c>
    </row>
    <row r="55" ht="13.5" thickBot="1"/>
    <row r="56" spans="1:9" ht="13.5" thickBot="1">
      <c r="A56" s="302"/>
      <c r="B56" s="302"/>
      <c r="C56" s="302"/>
      <c r="D56" s="443" t="s">
        <v>241</v>
      </c>
      <c r="E56" s="444"/>
      <c r="F56" s="339" t="s">
        <v>251</v>
      </c>
      <c r="G56" s="443" t="s">
        <v>241</v>
      </c>
      <c r="H56" s="444"/>
      <c r="I56" s="339" t="s">
        <v>251</v>
      </c>
    </row>
    <row r="57" spans="1:9" ht="18.75" thickBot="1">
      <c r="A57" s="466" t="s">
        <v>275</v>
      </c>
      <c r="B57" s="466"/>
      <c r="C57" s="302"/>
      <c r="D57" s="340" t="str">
        <f>A58</f>
        <v>CHAMPAGNAT</v>
      </c>
      <c r="E57" s="341"/>
      <c r="F57" s="342">
        <v>22</v>
      </c>
      <c r="G57" s="343" t="str">
        <f>A59</f>
        <v>SAN PATRICIO</v>
      </c>
      <c r="H57" s="341"/>
      <c r="I57" s="342">
        <v>10</v>
      </c>
    </row>
    <row r="58" spans="1:9" ht="15.75" thickBot="1">
      <c r="A58" s="437" t="s">
        <v>125</v>
      </c>
      <c r="B58" s="437"/>
      <c r="C58" s="344"/>
      <c r="D58" s="340" t="str">
        <f>A60</f>
        <v>SAN MARTIN</v>
      </c>
      <c r="E58" s="341"/>
      <c r="F58" s="345">
        <v>17</v>
      </c>
      <c r="G58" s="343" t="str">
        <f>A61</f>
        <v>SAN CIRANO</v>
      </c>
      <c r="H58" s="341"/>
      <c r="I58" s="342">
        <v>17</v>
      </c>
    </row>
    <row r="59" spans="1:9" ht="15.75" thickBot="1">
      <c r="A59" s="437" t="s">
        <v>109</v>
      </c>
      <c r="B59" s="437"/>
      <c r="C59" s="344"/>
      <c r="D59" s="346" t="str">
        <f>A58</f>
        <v>CHAMPAGNAT</v>
      </c>
      <c r="E59" s="347"/>
      <c r="F59" s="342">
        <v>21</v>
      </c>
      <c r="G59" s="348" t="str">
        <f>A60</f>
        <v>SAN MARTIN</v>
      </c>
      <c r="H59" s="347"/>
      <c r="I59" s="345">
        <v>19</v>
      </c>
    </row>
    <row r="60" spans="1:9" ht="15.75" thickBot="1">
      <c r="A60" s="437" t="s">
        <v>112</v>
      </c>
      <c r="B60" s="437"/>
      <c r="C60" s="344"/>
      <c r="D60" s="340" t="str">
        <f>A59</f>
        <v>SAN PATRICIO</v>
      </c>
      <c r="E60" s="341"/>
      <c r="F60" s="342">
        <v>17</v>
      </c>
      <c r="G60" s="343" t="str">
        <f>A61</f>
        <v>SAN CIRANO</v>
      </c>
      <c r="H60" s="341"/>
      <c r="I60" s="345">
        <v>10</v>
      </c>
    </row>
    <row r="61" spans="1:9" ht="15.75" thickBot="1">
      <c r="A61" s="437" t="s">
        <v>106</v>
      </c>
      <c r="B61" s="437"/>
      <c r="C61" s="344"/>
      <c r="D61" s="340" t="str">
        <f>A58</f>
        <v>CHAMPAGNAT</v>
      </c>
      <c r="E61" s="341"/>
      <c r="F61" s="342">
        <v>17</v>
      </c>
      <c r="G61" s="340" t="str">
        <f>A61</f>
        <v>SAN CIRANO</v>
      </c>
      <c r="H61" s="341"/>
      <c r="I61" s="345">
        <v>7</v>
      </c>
    </row>
    <row r="62" spans="1:9" ht="13.5" thickBot="1">
      <c r="A62" s="349"/>
      <c r="B62" s="349"/>
      <c r="C62" s="344"/>
      <c r="D62" s="340" t="str">
        <f>A59</f>
        <v>SAN PATRICIO</v>
      </c>
      <c r="E62" s="341"/>
      <c r="F62" s="342">
        <v>19</v>
      </c>
      <c r="G62" s="343" t="str">
        <f>A60</f>
        <v>SAN MARTIN</v>
      </c>
      <c r="H62" s="341"/>
      <c r="I62" s="345">
        <v>19</v>
      </c>
    </row>
    <row r="63" spans="1:11" ht="12.75">
      <c r="A63" s="302"/>
      <c r="B63" s="302"/>
      <c r="C63" s="302"/>
      <c r="G63" s="302"/>
      <c r="H63" s="302"/>
      <c r="I63" s="302"/>
      <c r="J63" s="302"/>
      <c r="K63" s="302"/>
    </row>
    <row r="64" spans="1:11" ht="13.5" thickBot="1">
      <c r="A64" s="302"/>
      <c r="B64" s="302"/>
      <c r="C64" s="302"/>
      <c r="G64" s="302"/>
      <c r="H64" s="302"/>
      <c r="I64" s="302"/>
      <c r="J64" s="302"/>
      <c r="K64" s="302"/>
    </row>
    <row r="65" spans="1:11" ht="13.5" thickBot="1">
      <c r="A65" s="438" t="s">
        <v>253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40"/>
    </row>
    <row r="66" spans="1:11" ht="12.75">
      <c r="A66" s="350"/>
      <c r="B66" s="351"/>
      <c r="C66" s="351"/>
      <c r="D66" s="351"/>
      <c r="E66" s="351"/>
      <c r="F66" s="351"/>
      <c r="G66" s="351"/>
      <c r="H66" s="351"/>
      <c r="I66" s="351"/>
      <c r="J66" s="351" t="s">
        <v>0</v>
      </c>
      <c r="K66" s="351"/>
    </row>
    <row r="67" spans="1:13" ht="12.75">
      <c r="A67" s="352"/>
      <c r="B67" s="441" t="str">
        <f>A68</f>
        <v>CHAMPAGNAT</v>
      </c>
      <c r="C67" s="442"/>
      <c r="D67" s="441" t="str">
        <f>A69</f>
        <v>SAN PATRICIO</v>
      </c>
      <c r="E67" s="442"/>
      <c r="F67" s="441" t="str">
        <f>A70</f>
        <v>SAN MARTIN</v>
      </c>
      <c r="G67" s="442"/>
      <c r="H67" s="441" t="str">
        <f>A61</f>
        <v>SAN CIRANO</v>
      </c>
      <c r="I67" s="442"/>
      <c r="J67" s="353" t="s">
        <v>254</v>
      </c>
      <c r="K67" s="353" t="s">
        <v>255</v>
      </c>
      <c r="L67" s="354" t="s">
        <v>256</v>
      </c>
      <c r="M67" s="354" t="s">
        <v>257</v>
      </c>
    </row>
    <row r="68" spans="1:13" ht="12.75">
      <c r="A68" s="355" t="str">
        <f>A58</f>
        <v>CHAMPAGNAT</v>
      </c>
      <c r="B68" s="356"/>
      <c r="C68" s="356"/>
      <c r="D68" s="357">
        <f>IF(F57="","",F57)</f>
        <v>22</v>
      </c>
      <c r="E68" s="357">
        <f>IF(I57="","",I57)</f>
        <v>10</v>
      </c>
      <c r="F68" s="357">
        <f>IF(F59="","",F59)</f>
        <v>21</v>
      </c>
      <c r="G68" s="357">
        <f>IF(I59="","",I59)</f>
        <v>19</v>
      </c>
      <c r="H68" s="357">
        <f>IF(F61="","",F61)</f>
        <v>17</v>
      </c>
      <c r="I68" s="357">
        <f>IF(I61="","",I61)</f>
        <v>7</v>
      </c>
      <c r="J68" s="357">
        <f>SUM(D68,F68,H68)</f>
        <v>60</v>
      </c>
      <c r="K68" s="357">
        <f>SUM(E68,G68,I68)</f>
        <v>36</v>
      </c>
      <c r="L68" s="357">
        <f>SUM(J68-K68)</f>
        <v>24</v>
      </c>
      <c r="M68" s="359">
        <f>IF(F59&gt;I59,2,0)+IF(F59=I59,1,0)+IF(F57&gt;I57,2,0)+IF(F57=I57,1,0)+IF(F61&gt;I61,2,0)+IF(F61=I61,1,0)</f>
        <v>6</v>
      </c>
    </row>
    <row r="69" spans="1:13" ht="12.75">
      <c r="A69" s="355" t="str">
        <f>A59</f>
        <v>SAN PATRICIO</v>
      </c>
      <c r="B69" s="357">
        <f>IF(I57="","",I57)</f>
        <v>10</v>
      </c>
      <c r="C69" s="357">
        <f>IF(F57="","",F57)</f>
        <v>22</v>
      </c>
      <c r="D69" s="356"/>
      <c r="E69" s="356"/>
      <c r="F69" s="357">
        <f>IF(F62="","",F62)</f>
        <v>19</v>
      </c>
      <c r="G69" s="357">
        <f>IF(I62="","",I62)</f>
        <v>19</v>
      </c>
      <c r="H69" s="357">
        <f>IF(F60="","",F60)</f>
        <v>17</v>
      </c>
      <c r="I69" s="357">
        <f>IF(I60="","",I60)</f>
        <v>10</v>
      </c>
      <c r="J69" s="357">
        <f>SUM(B69,F69,H69)</f>
        <v>46</v>
      </c>
      <c r="K69" s="357">
        <f>SUM(C69,G69,I69)</f>
        <v>51</v>
      </c>
      <c r="L69" s="357">
        <f>SUM(J69-K69)</f>
        <v>-5</v>
      </c>
      <c r="M69" s="358">
        <f>IF(F60&gt;I60,2,0)+IF(F60=I60,1,0)+IF(I57&gt;F57,2,0)+IF(I57=F57,1,0)+IF(F62&gt;I62,2,0)+IF(F62=I62,1,0)</f>
        <v>3</v>
      </c>
    </row>
    <row r="70" spans="1:13" ht="12.75">
      <c r="A70" s="355" t="str">
        <f>A60</f>
        <v>SAN MARTIN</v>
      </c>
      <c r="B70" s="357">
        <f>IF(I59="","",I59)</f>
        <v>19</v>
      </c>
      <c r="C70" s="357">
        <f>IF(F59="","",F59)</f>
        <v>21</v>
      </c>
      <c r="D70" s="357">
        <f>IF(I62="","",I62)</f>
        <v>19</v>
      </c>
      <c r="E70" s="357">
        <f>IF(F62="","",F62)</f>
        <v>19</v>
      </c>
      <c r="F70" s="356"/>
      <c r="G70" s="356"/>
      <c r="H70" s="357">
        <f>IF(F58="","",F58)</f>
        <v>17</v>
      </c>
      <c r="I70" s="357">
        <f>IF(I58="","",I58)</f>
        <v>17</v>
      </c>
      <c r="J70" s="357">
        <f>SUM(B70,D70,H70)</f>
        <v>55</v>
      </c>
      <c r="K70" s="357">
        <f>SUM(C70,E70,I70)</f>
        <v>57</v>
      </c>
      <c r="L70" s="357">
        <f>SUM(J70-K70)</f>
        <v>-2</v>
      </c>
      <c r="M70" s="358">
        <f>IF(I59&gt;F59,2,0)+IF(I59=F59,1,0)+IF(F58&gt;I58,2,0)+IF(F58=I58,1,0)+IF(I62&gt;F62,2,0)+IF(I62=F62,1,0)</f>
        <v>2</v>
      </c>
    </row>
    <row r="71" spans="1:13" ht="12.75">
      <c r="A71" s="355" t="str">
        <f>A61</f>
        <v>SAN CIRANO</v>
      </c>
      <c r="B71" s="357">
        <f>IF(I61="","",I61)</f>
        <v>7</v>
      </c>
      <c r="C71" s="357">
        <f>IF(F61="","",F61)</f>
        <v>17</v>
      </c>
      <c r="D71" s="357">
        <f>IF(I60="","",I60)</f>
        <v>10</v>
      </c>
      <c r="E71" s="357">
        <f>IF(F60="","",F60)</f>
        <v>17</v>
      </c>
      <c r="F71" s="357">
        <f>IF(I58="","",I58)</f>
        <v>17</v>
      </c>
      <c r="G71" s="357">
        <f>IF(F58="","",F58)</f>
        <v>17</v>
      </c>
      <c r="H71" s="356"/>
      <c r="I71" s="356"/>
      <c r="J71" s="357">
        <f>SUM(B71,D71,F71)</f>
        <v>34</v>
      </c>
      <c r="K71" s="357">
        <f>SUM(C71,E71,G71)</f>
        <v>51</v>
      </c>
      <c r="L71" s="357">
        <f>SUM(J71-K71)</f>
        <v>-17</v>
      </c>
      <c r="M71" s="358">
        <f>IF(I60&gt;F60,2,0)+IF(I60=F60,1,0)+IF(I58&gt;F58,2,0)+IF(I58=F58,1,0)+IF(I61&gt;F61,2,0)+IF(I61=F61,1,0)</f>
        <v>1</v>
      </c>
    </row>
    <row r="72" spans="1:11" ht="12.75">
      <c r="A72" s="302"/>
      <c r="B72" s="302"/>
      <c r="C72" s="302"/>
      <c r="G72" s="302"/>
      <c r="H72" s="302"/>
      <c r="I72" s="302"/>
      <c r="J72" s="302"/>
      <c r="K72" s="302"/>
    </row>
    <row r="73" spans="1:11" ht="12.75">
      <c r="A73" s="302"/>
      <c r="B73" s="302"/>
      <c r="C73" s="302"/>
      <c r="G73" s="302"/>
      <c r="H73" s="302"/>
      <c r="I73" s="302"/>
      <c r="J73" s="302"/>
      <c r="K73" s="302"/>
    </row>
    <row r="82" ht="13.5" thickBot="1"/>
    <row r="83" spans="4:11" ht="15.75" thickBot="1">
      <c r="D83" s="454" t="s">
        <v>241</v>
      </c>
      <c r="E83" s="455"/>
      <c r="F83" s="339" t="s">
        <v>251</v>
      </c>
      <c r="G83" s="454" t="s">
        <v>241</v>
      </c>
      <c r="H83" s="455"/>
      <c r="I83" s="339" t="s">
        <v>251</v>
      </c>
      <c r="J83" s="338" t="s">
        <v>243</v>
      </c>
      <c r="K83" s="360" t="s">
        <v>261</v>
      </c>
    </row>
    <row r="84" spans="1:11" ht="18.75" thickBot="1">
      <c r="A84" s="445" t="s">
        <v>262</v>
      </c>
      <c r="B84" s="445"/>
      <c r="D84" s="460" t="str">
        <f>A85</f>
        <v>TIGRE</v>
      </c>
      <c r="E84" s="461"/>
      <c r="F84" s="342">
        <v>24</v>
      </c>
      <c r="G84" s="462" t="str">
        <f>A86</f>
        <v>LOS PINOS</v>
      </c>
      <c r="H84" s="463"/>
      <c r="I84" s="342">
        <v>5</v>
      </c>
      <c r="J84" s="361">
        <v>1</v>
      </c>
      <c r="K84" s="362"/>
    </row>
    <row r="85" spans="1:11" ht="16.5" thickBot="1">
      <c r="A85" s="446" t="s">
        <v>135</v>
      </c>
      <c r="B85" s="446"/>
      <c r="C85" s="363"/>
      <c r="D85" s="456" t="str">
        <f>A86</f>
        <v>LOS PINOS</v>
      </c>
      <c r="E85" s="457"/>
      <c r="F85" s="342">
        <v>5</v>
      </c>
      <c r="G85" s="462" t="str">
        <f>A87</f>
        <v>CIUDAD DE CAMPANA</v>
      </c>
      <c r="H85" s="463"/>
      <c r="I85" s="342">
        <v>42</v>
      </c>
      <c r="J85" s="361">
        <v>1</v>
      </c>
      <c r="K85" s="362"/>
    </row>
    <row r="86" spans="1:11" ht="16.5" thickBot="1">
      <c r="A86" s="437" t="s">
        <v>166</v>
      </c>
      <c r="B86" s="437"/>
      <c r="C86" s="363"/>
      <c r="D86" s="464" t="str">
        <f>A85</f>
        <v>TIGRE</v>
      </c>
      <c r="E86" s="465"/>
      <c r="F86" s="342">
        <v>24</v>
      </c>
      <c r="G86" s="449" t="str">
        <f>A87</f>
        <v>CIUDAD DE CAMPANA</v>
      </c>
      <c r="H86" s="450"/>
      <c r="I86" s="342">
        <v>7</v>
      </c>
      <c r="J86" s="364">
        <v>1</v>
      </c>
      <c r="K86" s="365"/>
    </row>
    <row r="87" spans="1:3" ht="15">
      <c r="A87" s="437" t="s">
        <v>169</v>
      </c>
      <c r="B87" s="437"/>
      <c r="C87" s="363"/>
    </row>
    <row r="88" ht="13.5" thickBot="1"/>
    <row r="89" spans="1:11" ht="16.5" thickBot="1">
      <c r="A89" s="451" t="s">
        <v>253</v>
      </c>
      <c r="B89" s="452"/>
      <c r="C89" s="452"/>
      <c r="D89" s="452"/>
      <c r="E89" s="452"/>
      <c r="F89" s="452"/>
      <c r="G89" s="452"/>
      <c r="H89" s="452"/>
      <c r="I89" s="452"/>
      <c r="J89" s="452"/>
      <c r="K89" s="453"/>
    </row>
    <row r="90" spans="1:11" ht="15">
      <c r="A90" s="366"/>
      <c r="B90" s="367"/>
      <c r="C90" s="367"/>
      <c r="D90" s="367"/>
      <c r="E90" s="367"/>
      <c r="F90" s="367"/>
      <c r="G90" s="367"/>
      <c r="H90" s="367"/>
      <c r="I90" s="367"/>
      <c r="J90" s="367"/>
      <c r="K90" s="367"/>
    </row>
    <row r="91" spans="1:11" ht="12.75">
      <c r="A91" s="368"/>
      <c r="B91" s="441" t="str">
        <f>A92</f>
        <v>TIGRE</v>
      </c>
      <c r="C91" s="442"/>
      <c r="D91" s="441" t="str">
        <f>A93</f>
        <v>LOS PINOS</v>
      </c>
      <c r="E91" s="442"/>
      <c r="F91" s="441" t="str">
        <f>A94</f>
        <v>CIUDAD DE CAMPANA</v>
      </c>
      <c r="G91" s="442"/>
      <c r="H91" s="353" t="s">
        <v>254</v>
      </c>
      <c r="I91" s="353" t="s">
        <v>255</v>
      </c>
      <c r="J91" s="353" t="s">
        <v>256</v>
      </c>
      <c r="K91" s="354" t="s">
        <v>257</v>
      </c>
    </row>
    <row r="92" spans="1:11" ht="15.75">
      <c r="A92" s="369" t="str">
        <f>A85</f>
        <v>TIGRE</v>
      </c>
      <c r="B92" s="370"/>
      <c r="C92" s="370"/>
      <c r="D92" s="371">
        <f>IF(F84="","",F84)</f>
        <v>24</v>
      </c>
      <c r="E92" s="371">
        <f>IF(I84="","",I84)</f>
        <v>5</v>
      </c>
      <c r="F92" s="371">
        <f>IF(F86="","",F86)</f>
        <v>24</v>
      </c>
      <c r="G92" s="371">
        <f>IF(I86="","",I86)</f>
        <v>7</v>
      </c>
      <c r="H92" s="372">
        <f>(IF(OR(D92&lt;&gt;"",F92&lt;&gt;""),SUM(D92,F92),0))</f>
        <v>48</v>
      </c>
      <c r="I92" s="372">
        <f>(IF(OR(E92&lt;&gt;"",G92&lt;&gt;""),SUM(E92,G92),0))</f>
        <v>12</v>
      </c>
      <c r="J92" s="372">
        <f>H92-I92</f>
        <v>36</v>
      </c>
      <c r="K92" s="373">
        <f>IF(OR(F86&lt;&gt;"",I86&lt;&gt;""),IF(F86="PP",0,IF(OR(F86="GP",F86&gt;I86),2,IF(F86=I86,1,IF(OR(I86&gt;F86,I86="GP"),0)))),0)+IF(OR(F84&lt;&gt;"",I84&lt;&gt;""),IF(F84="PP",0,IF(OR(F84="GP",F84&gt;I84),2,IF(F84=I84,1,IF(OR(I84&gt;F84,I84="GP"),0)))),0)</f>
        <v>4</v>
      </c>
    </row>
    <row r="93" spans="1:11" ht="15.75">
      <c r="A93" s="355" t="str">
        <f>A86</f>
        <v>LOS PINOS</v>
      </c>
      <c r="B93" s="372">
        <f>IF(I84="","",I84)</f>
        <v>5</v>
      </c>
      <c r="C93" s="372">
        <f>IF(F84="","",F84)</f>
        <v>24</v>
      </c>
      <c r="D93" s="370"/>
      <c r="E93" s="370"/>
      <c r="F93" s="372">
        <f>IF(F85="","",F85)</f>
        <v>5</v>
      </c>
      <c r="G93" s="372">
        <f>IF(I85="","",I85)</f>
        <v>42</v>
      </c>
      <c r="H93" s="372">
        <f>(IF(OR(B93&lt;&gt;"",F93&lt;&gt;""),SUM(B93,F93),0))</f>
        <v>10</v>
      </c>
      <c r="I93" s="372">
        <f>(IF(OR(C93&lt;&gt;"",G93&lt;&gt;""),SUM(C93,G93),0))</f>
        <v>66</v>
      </c>
      <c r="J93" s="372">
        <f>H93-I93</f>
        <v>-56</v>
      </c>
      <c r="K93" s="374">
        <f>IF(OR(F85&lt;&gt;"",I85&lt;&gt;""),IF(F85="PP",0,IF(OR(F85="GP",F85&gt;I85),2,IF(F85=I85,1,IF(OR(I85&gt;F85,I85="GP"),0)))),0)+IF(OR(I84&lt;&gt;"",F84&lt;&gt;""),IF(I84="PP",0,IF(OR(I84="GP",I84&gt;F84),2,IF(I84=F84,1,IF(OR(F84&gt;I84,F84="GP"),0)))),0)</f>
        <v>0</v>
      </c>
    </row>
    <row r="94" spans="1:11" ht="15.75">
      <c r="A94" s="355" t="str">
        <f>A87</f>
        <v>CIUDAD DE CAMPANA</v>
      </c>
      <c r="B94" s="372">
        <f>IF(I86="","",I86)</f>
        <v>7</v>
      </c>
      <c r="C94" s="372">
        <f>IF(F86="","",F86)</f>
        <v>24</v>
      </c>
      <c r="D94" s="372">
        <f>IF(I85="","",I85)</f>
        <v>42</v>
      </c>
      <c r="E94" s="372">
        <f>IF(F85="","",F85)</f>
        <v>5</v>
      </c>
      <c r="F94" s="370"/>
      <c r="G94" s="370"/>
      <c r="H94" s="372">
        <f>(IF(OR(B94&lt;&gt;"",D94&lt;&gt;""),SUM(B94,D94),0))</f>
        <v>49</v>
      </c>
      <c r="I94" s="372">
        <f>(IF(OR(C94&lt;&gt;"",E94&lt;&gt;""),SUM(C94,E94),0))</f>
        <v>29</v>
      </c>
      <c r="J94" s="372">
        <f>H94-I94</f>
        <v>20</v>
      </c>
      <c r="K94" s="371">
        <f>IF(OR(I86&lt;&gt;"",F86&lt;&gt;""),IF(I86="PP",0,IF(OR(I86="GP",I86&gt;F86),2,IF(I86=F86,1,IF(OR(F86&gt;I86,F86="GP"),0)))),0)+IF(OR(I85&lt;&gt;"",F85&lt;&gt;""),IF(I85="PP",0,IF(OR(I85="GP",I85&gt;F85),2,IF(I85=F85,1,IF(OR(F85&gt;I85,F85="GP"),0)))),0)</f>
        <v>2</v>
      </c>
    </row>
    <row r="96" ht="13.5" thickBot="1"/>
    <row r="97" spans="4:11" ht="15.75" thickBot="1">
      <c r="D97" s="454" t="s">
        <v>241</v>
      </c>
      <c r="E97" s="455"/>
      <c r="F97" s="339" t="s">
        <v>251</v>
      </c>
      <c r="G97" s="454" t="s">
        <v>241</v>
      </c>
      <c r="H97" s="455"/>
      <c r="I97" s="339" t="s">
        <v>251</v>
      </c>
      <c r="J97" s="338" t="s">
        <v>243</v>
      </c>
      <c r="K97" s="360" t="s">
        <v>261</v>
      </c>
    </row>
    <row r="98" spans="1:11" ht="18.75" thickBot="1">
      <c r="A98" s="445" t="s">
        <v>271</v>
      </c>
      <c r="B98" s="445"/>
      <c r="D98" s="456" t="str">
        <f>A99</f>
        <v>BCO HIPOTECARIO</v>
      </c>
      <c r="E98" s="457"/>
      <c r="F98" s="342">
        <v>12</v>
      </c>
      <c r="G98" s="458" t="s">
        <v>170</v>
      </c>
      <c r="H98" s="459"/>
      <c r="I98" s="342">
        <v>19</v>
      </c>
      <c r="J98" s="361">
        <v>1</v>
      </c>
      <c r="K98" s="362"/>
    </row>
    <row r="99" spans="1:11" ht="16.5" thickBot="1">
      <c r="A99" s="437" t="s">
        <v>230</v>
      </c>
      <c r="B99" s="437"/>
      <c r="C99" s="363"/>
      <c r="D99" s="460" t="str">
        <f>A100</f>
        <v>OBRAS SANITARIAS</v>
      </c>
      <c r="E99" s="461"/>
      <c r="F99" s="342" t="s">
        <v>407</v>
      </c>
      <c r="G99" s="462" t="str">
        <f>A101</f>
        <v>VARELA JR.</v>
      </c>
      <c r="H99" s="463"/>
      <c r="I99" s="342" t="s">
        <v>406</v>
      </c>
      <c r="J99" s="361">
        <v>1</v>
      </c>
      <c r="K99" s="362"/>
    </row>
    <row r="100" spans="1:11" ht="16.5" thickBot="1">
      <c r="A100" s="446" t="s">
        <v>170</v>
      </c>
      <c r="B100" s="446"/>
      <c r="C100" s="363"/>
      <c r="D100" s="447" t="str">
        <f>A99</f>
        <v>BCO HIPOTECARIO</v>
      </c>
      <c r="E100" s="448"/>
      <c r="F100" s="342" t="s">
        <v>407</v>
      </c>
      <c r="G100" s="449" t="str">
        <f>A101</f>
        <v>VARELA JR.</v>
      </c>
      <c r="H100" s="450"/>
      <c r="I100" s="342" t="s">
        <v>406</v>
      </c>
      <c r="J100" s="364">
        <v>1</v>
      </c>
      <c r="K100" s="365"/>
    </row>
    <row r="101" spans="1:3" ht="15">
      <c r="A101" s="437" t="s">
        <v>167</v>
      </c>
      <c r="B101" s="437"/>
      <c r="C101" s="363"/>
    </row>
    <row r="102" ht="13.5" thickBot="1"/>
    <row r="103" spans="1:11" ht="16.5" thickBot="1">
      <c r="A103" s="451" t="s">
        <v>253</v>
      </c>
      <c r="B103" s="452"/>
      <c r="C103" s="452"/>
      <c r="D103" s="452"/>
      <c r="E103" s="452"/>
      <c r="F103" s="452"/>
      <c r="G103" s="452"/>
      <c r="H103" s="452"/>
      <c r="I103" s="452"/>
      <c r="J103" s="452"/>
      <c r="K103" s="453"/>
    </row>
    <row r="104" spans="1:11" ht="15">
      <c r="A104" s="366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</row>
    <row r="105" spans="1:11" ht="12.75">
      <c r="A105" s="368"/>
      <c r="B105" s="441" t="str">
        <f>A106</f>
        <v>BCO HIPOTECARIO</v>
      </c>
      <c r="C105" s="442"/>
      <c r="D105" s="441" t="str">
        <f>A107</f>
        <v>OBRAS SANITARIAS</v>
      </c>
      <c r="E105" s="442"/>
      <c r="F105" s="441" t="str">
        <f>A108</f>
        <v>VARELA JR.</v>
      </c>
      <c r="G105" s="442"/>
      <c r="H105" s="353" t="s">
        <v>254</v>
      </c>
      <c r="I105" s="353" t="s">
        <v>255</v>
      </c>
      <c r="J105" s="353" t="s">
        <v>256</v>
      </c>
      <c r="K105" s="354" t="s">
        <v>257</v>
      </c>
    </row>
    <row r="106" spans="1:11" ht="15.75">
      <c r="A106" s="369" t="str">
        <f>A99</f>
        <v>BCO HIPOTECARIO</v>
      </c>
      <c r="B106" s="370"/>
      <c r="C106" s="370"/>
      <c r="D106" s="371">
        <f>IF(F98="","",F98)</f>
        <v>12</v>
      </c>
      <c r="E106" s="371">
        <f>IF(I98="","",I98)</f>
        <v>19</v>
      </c>
      <c r="F106" s="371" t="str">
        <f>IF(F100="","",F100)</f>
        <v>GP</v>
      </c>
      <c r="G106" s="371" t="str">
        <f>IF(I100="","",I100)</f>
        <v>PP</v>
      </c>
      <c r="H106" s="372">
        <f>(IF(OR(D106&lt;&gt;"",F106&lt;&gt;""),SUM(D106,F106),0))</f>
        <v>12</v>
      </c>
      <c r="I106" s="372">
        <f>(IF(OR(E106&lt;&gt;"",G106&lt;&gt;""),SUM(E106,G106),0))</f>
        <v>19</v>
      </c>
      <c r="J106" s="372">
        <f>H106-I106</f>
        <v>-7</v>
      </c>
      <c r="K106" s="373">
        <f>IF(OR(F100&lt;&gt;"",I100&lt;&gt;""),IF(F100="PP",0,IF(OR(F100="GP",F100&gt;I100),2,IF(F100=I100,1,IF(OR(I100&gt;F100,I100="GP"),0)))),0)+IF(OR(F98&lt;&gt;"",I98&lt;&gt;""),IF(F98="PP",0,IF(OR(F98="GP",F98&gt;I98),2,IF(F98=I98,1,IF(OR(I98&gt;F98,I98="GP"),0)))),0)</f>
        <v>2</v>
      </c>
    </row>
    <row r="107" spans="1:11" ht="15.75">
      <c r="A107" s="355" t="str">
        <f>A100</f>
        <v>OBRAS SANITARIAS</v>
      </c>
      <c r="B107" s="372">
        <f>IF(I98="","",I98)</f>
        <v>19</v>
      </c>
      <c r="C107" s="372">
        <f>IF(F98="","",F98)</f>
        <v>12</v>
      </c>
      <c r="D107" s="370"/>
      <c r="E107" s="370"/>
      <c r="F107" s="372" t="str">
        <f>IF(F99="","",F99)</f>
        <v>GP</v>
      </c>
      <c r="G107" s="372" t="str">
        <f>IF(I99="","",I99)</f>
        <v>PP</v>
      </c>
      <c r="H107" s="372">
        <f>(IF(OR(B107&lt;&gt;"",F107&lt;&gt;""),SUM(B107,F107),0))</f>
        <v>19</v>
      </c>
      <c r="I107" s="372">
        <f>(IF(OR(C107&lt;&gt;"",G107&lt;&gt;""),SUM(C107,G107),0))</f>
        <v>12</v>
      </c>
      <c r="J107" s="372">
        <f>H107-I107</f>
        <v>7</v>
      </c>
      <c r="K107" s="373">
        <f>IF(OR(F99&lt;&gt;"",I99&lt;&gt;""),IF(F99="PP",0,IF(OR(F99="GP",F99&gt;I99),2,IF(F99=I99,1,IF(OR(I99&gt;F99,I99="GP"),0)))),0)+IF(OR(I98&lt;&gt;"",F98&lt;&gt;""),IF(I98="PP",0,IF(OR(I98="GP",I98&gt;F98),2,IF(I98=F98,1,IF(OR(F98&gt;I98,F98="GP"),0)))),0)</f>
        <v>4</v>
      </c>
    </row>
    <row r="108" spans="1:11" ht="15.75">
      <c r="A108" s="355" t="str">
        <f>A101</f>
        <v>VARELA JR.</v>
      </c>
      <c r="B108" s="372" t="str">
        <f>IF(I100="","",I100)</f>
        <v>PP</v>
      </c>
      <c r="C108" s="372" t="str">
        <f>IF(F100="","",F100)</f>
        <v>GP</v>
      </c>
      <c r="D108" s="372" t="str">
        <f>IF(I99="","",I99)</f>
        <v>PP</v>
      </c>
      <c r="E108" s="372" t="str">
        <f>IF(F99="","",F99)</f>
        <v>GP</v>
      </c>
      <c r="F108" s="370"/>
      <c r="G108" s="370"/>
      <c r="H108" s="372">
        <f>(IF(OR(B108&lt;&gt;"",D108&lt;&gt;""),SUM(B108,D108),0))</f>
        <v>0</v>
      </c>
      <c r="I108" s="372">
        <f>(IF(OR(C108&lt;&gt;"",E108&lt;&gt;""),SUM(C108,E108),0))</f>
        <v>0</v>
      </c>
      <c r="J108" s="372">
        <f>H108-I108</f>
        <v>0</v>
      </c>
      <c r="K108" s="374">
        <f>IF(OR(I100&lt;&gt;"",F100&lt;&gt;""),IF(I100="PP",0,IF(OR(I100="GP",I100&gt;F100),2,IF(I100=F100,1,IF(OR(F100&gt;I100,F100="GP"),0)))),0)+IF(OR(I99&lt;&gt;"",F99&lt;&gt;""),IF(I99="PP",0,IF(OR(I99="GP",I99&gt;F99),2,IF(I99=F99,1,IF(OR(F99&gt;I99,F99="GP"),0)))),0)</f>
        <v>0</v>
      </c>
    </row>
    <row r="109" ht="13.5" thickBot="1"/>
    <row r="110" spans="1:9" ht="13.5" thickBot="1">
      <c r="A110" s="302"/>
      <c r="B110" s="302"/>
      <c r="C110" s="302"/>
      <c r="D110" s="443" t="s">
        <v>241</v>
      </c>
      <c r="E110" s="444"/>
      <c r="F110" s="339" t="s">
        <v>251</v>
      </c>
      <c r="G110" s="443" t="s">
        <v>241</v>
      </c>
      <c r="H110" s="444"/>
      <c r="I110" s="339" t="s">
        <v>251</v>
      </c>
    </row>
    <row r="111" spans="1:9" ht="18.75" thickBot="1">
      <c r="A111" s="445" t="s">
        <v>272</v>
      </c>
      <c r="B111" s="445"/>
      <c r="C111" s="302"/>
      <c r="D111" s="375" t="str">
        <f>A112</f>
        <v>ATL. CHASCOMUS</v>
      </c>
      <c r="E111" s="341"/>
      <c r="F111" s="342">
        <v>15</v>
      </c>
      <c r="G111" s="376" t="str">
        <f>A113</f>
        <v>EL RETIRO</v>
      </c>
      <c r="H111" s="341"/>
      <c r="I111" s="342">
        <v>19</v>
      </c>
    </row>
    <row r="112" spans="1:9" ht="16.5" thickBot="1">
      <c r="A112" s="446" t="s">
        <v>233</v>
      </c>
      <c r="B112" s="446"/>
      <c r="C112" s="344"/>
      <c r="D112" s="340" t="str">
        <f>A114</f>
        <v>SAN JOSE</v>
      </c>
      <c r="E112" s="341"/>
      <c r="F112" s="345">
        <v>27</v>
      </c>
      <c r="G112" s="343" t="str">
        <f>A115</f>
        <v>LAS HERAS</v>
      </c>
      <c r="H112" s="341"/>
      <c r="I112" s="342">
        <v>0</v>
      </c>
    </row>
    <row r="113" spans="1:9" ht="16.5" thickBot="1">
      <c r="A113" s="446" t="s">
        <v>177</v>
      </c>
      <c r="B113" s="446"/>
      <c r="C113" s="344"/>
      <c r="D113" s="377" t="str">
        <f>A112</f>
        <v>ATL. CHASCOMUS</v>
      </c>
      <c r="E113" s="347"/>
      <c r="F113" s="342">
        <v>26</v>
      </c>
      <c r="G113" s="348" t="str">
        <f>A114</f>
        <v>SAN JOSE</v>
      </c>
      <c r="H113" s="347"/>
      <c r="I113" s="345">
        <v>5</v>
      </c>
    </row>
    <row r="114" spans="1:9" ht="15.75" thickBot="1">
      <c r="A114" s="437" t="s">
        <v>164</v>
      </c>
      <c r="B114" s="437"/>
      <c r="C114" s="344"/>
      <c r="D114" s="375" t="str">
        <f>A113</f>
        <v>EL RETIRO</v>
      </c>
      <c r="E114" s="341"/>
      <c r="F114" s="342">
        <v>33</v>
      </c>
      <c r="G114" s="343" t="str">
        <f>A115</f>
        <v>LAS HERAS</v>
      </c>
      <c r="H114" s="341"/>
      <c r="I114" s="345">
        <v>0</v>
      </c>
    </row>
    <row r="115" spans="1:9" ht="15.75" thickBot="1">
      <c r="A115" s="437" t="s">
        <v>212</v>
      </c>
      <c r="B115" s="437"/>
      <c r="C115" s="344"/>
      <c r="D115" s="376" t="str">
        <f>A112</f>
        <v>ATL. CHASCOMUS</v>
      </c>
      <c r="E115" s="341"/>
      <c r="F115" s="342">
        <v>42</v>
      </c>
      <c r="G115" s="340" t="str">
        <f>A115</f>
        <v>LAS HERAS</v>
      </c>
      <c r="H115" s="341"/>
      <c r="I115" s="345">
        <v>0</v>
      </c>
    </row>
    <row r="116" spans="1:9" ht="13.5" thickBot="1">
      <c r="A116" s="349"/>
      <c r="B116" s="349"/>
      <c r="C116" s="344"/>
      <c r="D116" s="375" t="str">
        <f>A113</f>
        <v>EL RETIRO</v>
      </c>
      <c r="E116" s="341"/>
      <c r="F116" s="342">
        <v>31</v>
      </c>
      <c r="G116" s="343" t="str">
        <f>A114</f>
        <v>SAN JOSE</v>
      </c>
      <c r="H116" s="341"/>
      <c r="I116" s="345">
        <v>12</v>
      </c>
    </row>
    <row r="117" spans="1:11" ht="12.75">
      <c r="A117" s="302"/>
      <c r="B117" s="302"/>
      <c r="C117" s="302"/>
      <c r="G117" s="302"/>
      <c r="H117" s="302"/>
      <c r="I117" s="302"/>
      <c r="J117" s="302"/>
      <c r="K117" s="302"/>
    </row>
    <row r="118" spans="1:11" ht="13.5" thickBot="1">
      <c r="A118" s="302"/>
      <c r="B118" s="302"/>
      <c r="C118" s="302"/>
      <c r="G118" s="302"/>
      <c r="H118" s="302"/>
      <c r="I118" s="302"/>
      <c r="J118" s="302"/>
      <c r="K118" s="302"/>
    </row>
    <row r="119" spans="1:11" ht="13.5" thickBot="1">
      <c r="A119" s="438" t="s">
        <v>253</v>
      </c>
      <c r="B119" s="439"/>
      <c r="C119" s="439"/>
      <c r="D119" s="439"/>
      <c r="E119" s="439"/>
      <c r="F119" s="439"/>
      <c r="G119" s="439"/>
      <c r="H119" s="439"/>
      <c r="I119" s="439"/>
      <c r="J119" s="439"/>
      <c r="K119" s="440"/>
    </row>
    <row r="120" spans="1:11" ht="12.75">
      <c r="A120" s="350"/>
      <c r="B120" s="351"/>
      <c r="C120" s="351"/>
      <c r="D120" s="351"/>
      <c r="E120" s="351"/>
      <c r="F120" s="351"/>
      <c r="G120" s="351"/>
      <c r="H120" s="351"/>
      <c r="I120" s="351"/>
      <c r="J120" s="351" t="s">
        <v>0</v>
      </c>
      <c r="K120" s="351"/>
    </row>
    <row r="121" spans="1:13" ht="12.75">
      <c r="A121" s="352"/>
      <c r="B121" s="441" t="str">
        <f>A122</f>
        <v>ATL. CHASCOMUS</v>
      </c>
      <c r="C121" s="442"/>
      <c r="D121" s="441" t="str">
        <f>A123</f>
        <v>EL RETIRO</v>
      </c>
      <c r="E121" s="442"/>
      <c r="F121" s="441" t="str">
        <f>A124</f>
        <v>SAN JOSE</v>
      </c>
      <c r="G121" s="442"/>
      <c r="H121" s="441" t="str">
        <f>A115</f>
        <v>LAS HERAS</v>
      </c>
      <c r="I121" s="442"/>
      <c r="J121" s="353" t="s">
        <v>254</v>
      </c>
      <c r="K121" s="353" t="s">
        <v>255</v>
      </c>
      <c r="L121" s="354" t="s">
        <v>256</v>
      </c>
      <c r="M121" s="354" t="s">
        <v>257</v>
      </c>
    </row>
    <row r="122" spans="1:13" ht="12.75">
      <c r="A122" s="355" t="str">
        <f>A112</f>
        <v>ATL. CHASCOMUS</v>
      </c>
      <c r="B122" s="356"/>
      <c r="C122" s="356"/>
      <c r="D122" s="357">
        <f>IF(F111="","",F111)</f>
        <v>15</v>
      </c>
      <c r="E122" s="357">
        <f>IF(I111="","",I111)</f>
        <v>19</v>
      </c>
      <c r="F122" s="357">
        <f>IF(F113="","",F113)</f>
        <v>26</v>
      </c>
      <c r="G122" s="357">
        <f>IF(I113="","",I113)</f>
        <v>5</v>
      </c>
      <c r="H122" s="357">
        <f>IF(F115="","",F115)</f>
        <v>42</v>
      </c>
      <c r="I122" s="357">
        <f>IF(I115="","",I115)</f>
        <v>0</v>
      </c>
      <c r="J122" s="357">
        <f>SUM(D122,F122,H122)</f>
        <v>83</v>
      </c>
      <c r="K122" s="357">
        <f>SUM(E122,G122,I122)</f>
        <v>24</v>
      </c>
      <c r="L122" s="357">
        <f>SUM(J122-K122)</f>
        <v>59</v>
      </c>
      <c r="M122" s="358">
        <f>IF(F113&gt;I113,2,0)+IF(F113=I113,1,0)+IF(F111&gt;I111,2,0)+IF(F111=I111,1,0)+IF(F115&gt;I115,2,0)+IF(F115=I115,1,0)</f>
        <v>4</v>
      </c>
    </row>
    <row r="123" spans="1:13" ht="12.75">
      <c r="A123" s="355" t="str">
        <f>A113</f>
        <v>EL RETIRO</v>
      </c>
      <c r="B123" s="357">
        <f>IF(I111="","",I111)</f>
        <v>19</v>
      </c>
      <c r="C123" s="357">
        <f>IF(F111="","",F111)</f>
        <v>15</v>
      </c>
      <c r="D123" s="356"/>
      <c r="E123" s="356"/>
      <c r="F123" s="357">
        <f>IF(F116="","",F116)</f>
        <v>31</v>
      </c>
      <c r="G123" s="357">
        <f>IF(I116="","",I116)</f>
        <v>12</v>
      </c>
      <c r="H123" s="357">
        <f>IF(F114="","",F114)</f>
        <v>33</v>
      </c>
      <c r="I123" s="357">
        <f>IF(I114="","",I114)</f>
        <v>0</v>
      </c>
      <c r="J123" s="357">
        <f>SUM(B123,F123,H123)</f>
        <v>83</v>
      </c>
      <c r="K123" s="357">
        <f>SUM(C123,G123,I123)</f>
        <v>27</v>
      </c>
      <c r="L123" s="357">
        <f>SUM(J123-K123)</f>
        <v>56</v>
      </c>
      <c r="M123" s="358">
        <f>IF(F114&gt;I114,2,0)+IF(F114=I114,1,0)+IF(I111&gt;F111,2,0)+IF(I111=F111,1,0)+IF(F116&gt;I116,2,0)+IF(F116=I116,1,0)</f>
        <v>6</v>
      </c>
    </row>
    <row r="124" spans="1:13" ht="12.75">
      <c r="A124" s="355" t="str">
        <f>A114</f>
        <v>SAN JOSE</v>
      </c>
      <c r="B124" s="357">
        <f>IF(I113="","",I113)</f>
        <v>5</v>
      </c>
      <c r="C124" s="357">
        <f>IF(F113="","",F113)</f>
        <v>26</v>
      </c>
      <c r="D124" s="357">
        <f>IF(I116="","",I116)</f>
        <v>12</v>
      </c>
      <c r="E124" s="357">
        <f>IF(F116="","",F116)</f>
        <v>31</v>
      </c>
      <c r="F124" s="356"/>
      <c r="G124" s="356"/>
      <c r="H124" s="357">
        <f>IF(F112="","",F112)</f>
        <v>27</v>
      </c>
      <c r="I124" s="357">
        <f>IF(I112="","",I112)</f>
        <v>0</v>
      </c>
      <c r="J124" s="357">
        <f>SUM(B124,D124,H124)</f>
        <v>44</v>
      </c>
      <c r="K124" s="357">
        <f>SUM(C124,E124,I124)</f>
        <v>57</v>
      </c>
      <c r="L124" s="357">
        <f>SUM(J124-K124)</f>
        <v>-13</v>
      </c>
      <c r="M124" s="358">
        <f>IF(I113&gt;F113,2,0)+IF(I113=F113,1,0)+IF(F112&gt;I112,2,0)+IF(F112=I112,1,0)+IF(I116&gt;F116,2,0)+IF(I116=F116,1,0)</f>
        <v>2</v>
      </c>
    </row>
    <row r="125" spans="1:13" ht="12.75">
      <c r="A125" s="355" t="str">
        <f>A115</f>
        <v>LAS HERAS</v>
      </c>
      <c r="B125" s="357">
        <f>IF(I115="","",I115)</f>
        <v>0</v>
      </c>
      <c r="C125" s="357">
        <f>IF(F115="","",F115)</f>
        <v>42</v>
      </c>
      <c r="D125" s="357">
        <f>IF(I114="","",I114)</f>
        <v>0</v>
      </c>
      <c r="E125" s="357">
        <f>IF(F114="","",F114)</f>
        <v>33</v>
      </c>
      <c r="F125" s="357">
        <f>IF(I112="","",I112)</f>
        <v>0</v>
      </c>
      <c r="G125" s="357">
        <f>IF(F112="","",F112)</f>
        <v>27</v>
      </c>
      <c r="H125" s="356"/>
      <c r="I125" s="356"/>
      <c r="J125" s="357">
        <f>SUM(B125,D125,F125)</f>
        <v>0</v>
      </c>
      <c r="K125" s="357">
        <f>SUM(C125,E125,G125)</f>
        <v>102</v>
      </c>
      <c r="L125" s="357">
        <f>SUM(J125-K125)</f>
        <v>-102</v>
      </c>
      <c r="M125" s="359">
        <f>IF(I114&gt;F114,2,0)+IF(I114=F114,1,0)+IF(I112&gt;F112,2,0)+IF(I112=F112,1,0)+IF(I115&gt;F115,2,0)+IF(I115=F115,1,0)</f>
        <v>0</v>
      </c>
    </row>
  </sheetData>
  <sheetProtection/>
  <mergeCells count="93">
    <mergeCell ref="A4:K4"/>
    <mergeCell ref="D8:E8"/>
    <mergeCell ref="G8:H8"/>
    <mergeCell ref="A9:B9"/>
    <mergeCell ref="A10:B10"/>
    <mergeCell ref="A11:B11"/>
    <mergeCell ref="A12:B12"/>
    <mergeCell ref="A13:B13"/>
    <mergeCell ref="A16:K16"/>
    <mergeCell ref="B18:C18"/>
    <mergeCell ref="D18:E18"/>
    <mergeCell ref="F18:G18"/>
    <mergeCell ref="H18:I18"/>
    <mergeCell ref="D24:E24"/>
    <mergeCell ref="G24:H24"/>
    <mergeCell ref="A25:B25"/>
    <mergeCell ref="A26:B26"/>
    <mergeCell ref="A27:B27"/>
    <mergeCell ref="A28:B28"/>
    <mergeCell ref="A29:B29"/>
    <mergeCell ref="A32:K32"/>
    <mergeCell ref="B34:C34"/>
    <mergeCell ref="D34:E34"/>
    <mergeCell ref="F34:G34"/>
    <mergeCell ref="H34:I34"/>
    <mergeCell ref="D40:E40"/>
    <mergeCell ref="G40:H40"/>
    <mergeCell ref="A41:B41"/>
    <mergeCell ref="A42:B42"/>
    <mergeCell ref="A43:B43"/>
    <mergeCell ref="A44:B44"/>
    <mergeCell ref="A45:B45"/>
    <mergeCell ref="A48:K48"/>
    <mergeCell ref="B50:C50"/>
    <mergeCell ref="D50:E50"/>
    <mergeCell ref="F50:G50"/>
    <mergeCell ref="H50:I50"/>
    <mergeCell ref="D56:E56"/>
    <mergeCell ref="G56:H56"/>
    <mergeCell ref="A57:B57"/>
    <mergeCell ref="A58:B58"/>
    <mergeCell ref="A59:B59"/>
    <mergeCell ref="A60:B60"/>
    <mergeCell ref="A61:B61"/>
    <mergeCell ref="A65:K65"/>
    <mergeCell ref="B67:C67"/>
    <mergeCell ref="D67:E67"/>
    <mergeCell ref="F67:G67"/>
    <mergeCell ref="H67:I67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A89:K89"/>
    <mergeCell ref="B91:C91"/>
    <mergeCell ref="D91:E91"/>
    <mergeCell ref="F91:G91"/>
    <mergeCell ref="D97:E97"/>
    <mergeCell ref="G97:H97"/>
    <mergeCell ref="A98:B98"/>
    <mergeCell ref="D98:E98"/>
    <mergeCell ref="G98:H98"/>
    <mergeCell ref="A99:B99"/>
    <mergeCell ref="D99:E99"/>
    <mergeCell ref="G99:H99"/>
    <mergeCell ref="A100:B100"/>
    <mergeCell ref="D100:E100"/>
    <mergeCell ref="G100:H100"/>
    <mergeCell ref="A101:B101"/>
    <mergeCell ref="A103:K103"/>
    <mergeCell ref="B105:C105"/>
    <mergeCell ref="D105:E105"/>
    <mergeCell ref="F105:G105"/>
    <mergeCell ref="D110:E110"/>
    <mergeCell ref="G110:H110"/>
    <mergeCell ref="A111:B111"/>
    <mergeCell ref="A112:B112"/>
    <mergeCell ref="A113:B113"/>
    <mergeCell ref="A114:B114"/>
    <mergeCell ref="A115:B115"/>
    <mergeCell ref="A119:K119"/>
    <mergeCell ref="B121:C121"/>
    <mergeCell ref="D121:E121"/>
    <mergeCell ref="F121:G121"/>
    <mergeCell ref="H121:I121"/>
  </mergeCells>
  <conditionalFormatting sqref="I84:I86 F84:F86 I98:I100 F98:F100 F9:F14 I9:I14 F25:F30 I25:I30 F41:F46 I41:I46 F57:F62 I57:I62 F111:F116 I111:I116">
    <cfRule type="cellIs" priority="1" dxfId="0" operator="between" stopIfTrue="1">
      <formula>0</formula>
      <formula>1000</formula>
    </cfRule>
  </conditionalFormatting>
  <printOptions horizontalCentered="1"/>
  <pageMargins left="0.18" right="0.27" top="0.47" bottom="0.91" header="0" footer="0"/>
  <pageSetup horizontalDpi="600" verticalDpi="6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7:O46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10.421875" style="226" customWidth="1"/>
    <col min="2" max="2" width="5.421875" style="223" bestFit="1" customWidth="1"/>
    <col min="3" max="3" width="20.28125" style="224" bestFit="1" customWidth="1"/>
    <col min="4" max="4" width="5.00390625" style="224" customWidth="1"/>
    <col min="5" max="5" width="3.140625" style="223" customWidth="1"/>
    <col min="6" max="6" width="20.28125" style="224" bestFit="1" customWidth="1"/>
    <col min="7" max="7" width="5.00390625" style="224" customWidth="1"/>
    <col min="8" max="8" width="7.8515625" style="223" bestFit="1" customWidth="1"/>
    <col min="9" max="9" width="7.7109375" style="225" customWidth="1"/>
    <col min="10" max="10" width="23.00390625" style="171" customWidth="1"/>
    <col min="11" max="11" width="15.57421875" style="171" hidden="1" customWidth="1"/>
    <col min="12" max="12" width="19.28125" style="223" hidden="1" customWidth="1"/>
    <col min="13" max="13" width="6.8515625" style="223" hidden="1" customWidth="1"/>
    <col min="14" max="14" width="11.8515625" style="223" bestFit="1" customWidth="1"/>
    <col min="15" max="15" width="13.421875" style="171" bestFit="1" customWidth="1"/>
    <col min="16" max="16384" width="11.421875" style="171" customWidth="1"/>
  </cols>
  <sheetData>
    <row r="1" ht="12.75"/>
    <row r="2" ht="12.75"/>
    <row r="3" ht="12.75"/>
    <row r="4" ht="12.75"/>
    <row r="5" ht="12.75"/>
    <row r="6" ht="12.75"/>
    <row r="7" spans="1:10" ht="12.75">
      <c r="A7" s="268" t="s">
        <v>239</v>
      </c>
      <c r="B7" s="269" t="s">
        <v>240</v>
      </c>
      <c r="C7" s="269" t="s">
        <v>241</v>
      </c>
      <c r="D7" s="270" t="s">
        <v>242</v>
      </c>
      <c r="E7" s="269"/>
      <c r="F7" s="269" t="s">
        <v>241</v>
      </c>
      <c r="G7" s="270" t="s">
        <v>242</v>
      </c>
      <c r="H7" s="269" t="s">
        <v>243</v>
      </c>
      <c r="I7" s="271" t="s">
        <v>244</v>
      </c>
      <c r="J7" s="269" t="s">
        <v>245</v>
      </c>
    </row>
    <row r="8" spans="1:12" ht="15" customHeight="1">
      <c r="A8" s="272" t="s">
        <v>3</v>
      </c>
      <c r="B8" s="273">
        <v>4</v>
      </c>
      <c r="C8" s="274" t="s">
        <v>302</v>
      </c>
      <c r="D8" s="383">
        <v>5</v>
      </c>
      <c r="E8" s="276" t="s">
        <v>246</v>
      </c>
      <c r="F8" s="274" t="s">
        <v>303</v>
      </c>
      <c r="G8" s="383">
        <v>42</v>
      </c>
      <c r="H8" s="273">
        <v>1</v>
      </c>
      <c r="I8" s="278">
        <v>0.5</v>
      </c>
      <c r="J8" s="279"/>
      <c r="L8" s="223" t="s">
        <v>0</v>
      </c>
    </row>
    <row r="9" spans="1:10" ht="15" customHeight="1">
      <c r="A9" s="280" t="s">
        <v>6</v>
      </c>
      <c r="B9" s="281">
        <v>5</v>
      </c>
      <c r="C9" s="274" t="s">
        <v>305</v>
      </c>
      <c r="D9" s="383" t="s">
        <v>407</v>
      </c>
      <c r="E9" s="276" t="s">
        <v>246</v>
      </c>
      <c r="F9" s="274" t="s">
        <v>306</v>
      </c>
      <c r="G9" s="383" t="s">
        <v>406</v>
      </c>
      <c r="H9" s="281">
        <v>2</v>
      </c>
      <c r="I9" s="278">
        <v>0.5</v>
      </c>
      <c r="J9" s="279"/>
    </row>
    <row r="10" spans="1:14" ht="15" customHeight="1">
      <c r="A10" s="272" t="s">
        <v>8</v>
      </c>
      <c r="B10" s="281">
        <v>6</v>
      </c>
      <c r="C10" s="282" t="s">
        <v>308</v>
      </c>
      <c r="D10" s="384">
        <v>42</v>
      </c>
      <c r="E10" s="276" t="s">
        <v>246</v>
      </c>
      <c r="F10" s="282" t="s">
        <v>309</v>
      </c>
      <c r="G10" s="384">
        <v>0</v>
      </c>
      <c r="H10" s="284">
        <v>1</v>
      </c>
      <c r="I10" s="285">
        <v>0.513888888888889</v>
      </c>
      <c r="J10" s="286"/>
      <c r="L10" s="171"/>
      <c r="M10" s="171"/>
      <c r="N10" s="171"/>
    </row>
    <row r="11" spans="1:14" ht="15" customHeight="1">
      <c r="A11" s="280" t="s">
        <v>10</v>
      </c>
      <c r="B11" s="378">
        <v>6</v>
      </c>
      <c r="C11" s="282" t="s">
        <v>310</v>
      </c>
      <c r="D11" s="384">
        <v>31</v>
      </c>
      <c r="E11" s="276" t="s">
        <v>246</v>
      </c>
      <c r="F11" s="282" t="s">
        <v>311</v>
      </c>
      <c r="G11" s="384">
        <v>12</v>
      </c>
      <c r="H11" s="284">
        <v>2</v>
      </c>
      <c r="I11" s="285">
        <v>0.513888888888889</v>
      </c>
      <c r="J11" s="286"/>
      <c r="L11" s="171"/>
      <c r="M11" s="171"/>
      <c r="N11" s="171"/>
    </row>
    <row r="12" spans="1:14" ht="15" customHeight="1">
      <c r="A12" s="272" t="s">
        <v>12</v>
      </c>
      <c r="B12" s="287">
        <v>5</v>
      </c>
      <c r="C12" s="288" t="s">
        <v>191</v>
      </c>
      <c r="D12" s="384">
        <v>35</v>
      </c>
      <c r="E12" s="276" t="s">
        <v>246</v>
      </c>
      <c r="F12" s="288" t="s">
        <v>312</v>
      </c>
      <c r="G12" s="384">
        <v>0</v>
      </c>
      <c r="H12" s="289">
        <v>2</v>
      </c>
      <c r="I12" s="290">
        <v>0.5277777777777778</v>
      </c>
      <c r="J12" s="286"/>
      <c r="L12" s="171"/>
      <c r="M12" s="171"/>
      <c r="N12" s="171"/>
    </row>
    <row r="13" spans="1:14" ht="15" customHeight="1">
      <c r="A13" s="280" t="s">
        <v>14</v>
      </c>
      <c r="B13" s="287">
        <v>5</v>
      </c>
      <c r="C13" s="324" t="s">
        <v>313</v>
      </c>
      <c r="D13" s="384">
        <v>33</v>
      </c>
      <c r="E13" s="298" t="s">
        <v>246</v>
      </c>
      <c r="F13" s="324" t="s">
        <v>314</v>
      </c>
      <c r="G13" s="384">
        <v>5</v>
      </c>
      <c r="H13" s="295">
        <v>1</v>
      </c>
      <c r="I13" s="290">
        <v>0.5277777777777778</v>
      </c>
      <c r="J13" s="291" t="s">
        <v>0</v>
      </c>
      <c r="L13" s="171"/>
      <c r="M13" s="171"/>
      <c r="N13" s="171"/>
    </row>
    <row r="14" spans="1:14" ht="15" customHeight="1">
      <c r="A14" s="272" t="s">
        <v>16</v>
      </c>
      <c r="B14" s="287">
        <v>6</v>
      </c>
      <c r="C14" s="288" t="s">
        <v>315</v>
      </c>
      <c r="D14" s="384">
        <v>19</v>
      </c>
      <c r="E14" s="276" t="s">
        <v>246</v>
      </c>
      <c r="F14" s="288" t="s">
        <v>316</v>
      </c>
      <c r="G14" s="384">
        <v>10</v>
      </c>
      <c r="H14" s="287">
        <v>2</v>
      </c>
      <c r="I14" s="290">
        <v>0.5416666666666666</v>
      </c>
      <c r="J14" s="286"/>
      <c r="L14" s="171"/>
      <c r="M14" s="171"/>
      <c r="N14" s="171"/>
    </row>
    <row r="15" spans="1:14" ht="15" customHeight="1">
      <c r="A15" s="379" t="s">
        <v>18</v>
      </c>
      <c r="B15" s="292">
        <v>6</v>
      </c>
      <c r="C15" s="328" t="s">
        <v>317</v>
      </c>
      <c r="D15" s="385">
        <v>28</v>
      </c>
      <c r="E15" s="329" t="s">
        <v>246</v>
      </c>
      <c r="F15" s="328" t="s">
        <v>318</v>
      </c>
      <c r="G15" s="385">
        <v>0</v>
      </c>
      <c r="H15" s="330">
        <v>1</v>
      </c>
      <c r="I15" s="296">
        <v>0.5416666666666666</v>
      </c>
      <c r="J15" s="380"/>
      <c r="L15" s="171"/>
      <c r="M15" s="171"/>
      <c r="N15" s="171"/>
    </row>
    <row r="16" spans="1:14" ht="15" customHeight="1">
      <c r="A16" s="272" t="s">
        <v>20</v>
      </c>
      <c r="B16" s="298">
        <v>7</v>
      </c>
      <c r="C16" s="299" t="s">
        <v>319</v>
      </c>
      <c r="D16" s="383">
        <v>47</v>
      </c>
      <c r="E16" s="276" t="s">
        <v>246</v>
      </c>
      <c r="F16" s="299" t="s">
        <v>320</v>
      </c>
      <c r="G16" s="383">
        <v>7</v>
      </c>
      <c r="H16" s="300">
        <v>1</v>
      </c>
      <c r="I16" s="290">
        <v>0.5555555555555556</v>
      </c>
      <c r="J16" s="279"/>
      <c r="L16" s="171"/>
      <c r="M16" s="171"/>
      <c r="N16" s="171"/>
    </row>
    <row r="17" spans="1:15" ht="15" customHeight="1">
      <c r="A17" s="280" t="s">
        <v>22</v>
      </c>
      <c r="B17" s="298">
        <v>7</v>
      </c>
      <c r="C17" s="299" t="s">
        <v>321</v>
      </c>
      <c r="D17" s="383">
        <v>38</v>
      </c>
      <c r="E17" s="276" t="s">
        <v>246</v>
      </c>
      <c r="F17" s="299" t="s">
        <v>322</v>
      </c>
      <c r="G17" s="383">
        <v>0</v>
      </c>
      <c r="H17" s="298">
        <v>2</v>
      </c>
      <c r="I17" s="290">
        <v>0.5555555555555556</v>
      </c>
      <c r="J17" s="279"/>
      <c r="K17" s="303"/>
      <c r="L17" s="304"/>
      <c r="M17" s="305"/>
      <c r="N17" s="306"/>
      <c r="O17" s="223"/>
    </row>
    <row r="18" spans="1:15" ht="15" customHeight="1">
      <c r="A18" s="272" t="s">
        <v>24</v>
      </c>
      <c r="B18" s="298">
        <v>8</v>
      </c>
      <c r="C18" s="299" t="s">
        <v>323</v>
      </c>
      <c r="D18" s="383">
        <v>17</v>
      </c>
      <c r="E18" s="276" t="s">
        <v>246</v>
      </c>
      <c r="F18" s="299" t="s">
        <v>324</v>
      </c>
      <c r="G18" s="383">
        <v>7</v>
      </c>
      <c r="H18" s="300">
        <v>1</v>
      </c>
      <c r="I18" s="290">
        <v>0.5694444444444444</v>
      </c>
      <c r="J18" s="279"/>
      <c r="K18" s="314"/>
      <c r="L18" s="304"/>
      <c r="M18" s="305"/>
      <c r="N18" s="306"/>
      <c r="O18" s="223"/>
    </row>
    <row r="19" spans="1:15" ht="15" customHeight="1" thickBot="1">
      <c r="A19" s="307" t="s">
        <v>26</v>
      </c>
      <c r="B19" s="308">
        <v>8</v>
      </c>
      <c r="C19" s="309" t="s">
        <v>325</v>
      </c>
      <c r="D19" s="386">
        <v>19</v>
      </c>
      <c r="E19" s="311" t="s">
        <v>246</v>
      </c>
      <c r="F19" s="309" t="s">
        <v>326</v>
      </c>
      <c r="G19" s="386">
        <v>19</v>
      </c>
      <c r="H19" s="308">
        <v>2</v>
      </c>
      <c r="I19" s="312">
        <v>0.5694444444444444</v>
      </c>
      <c r="J19" s="313"/>
      <c r="K19" s="314"/>
      <c r="L19" s="304"/>
      <c r="M19" s="305"/>
      <c r="N19" s="306"/>
      <c r="O19" s="223"/>
    </row>
    <row r="20" spans="1:15" ht="15" customHeight="1">
      <c r="A20" s="272" t="s">
        <v>28</v>
      </c>
      <c r="B20" s="273">
        <v>4</v>
      </c>
      <c r="C20" s="315" t="s">
        <v>304</v>
      </c>
      <c r="D20" s="383">
        <v>24</v>
      </c>
      <c r="E20" s="316" t="s">
        <v>246</v>
      </c>
      <c r="F20" s="315" t="s">
        <v>303</v>
      </c>
      <c r="G20" s="383">
        <v>7</v>
      </c>
      <c r="H20" s="273">
        <v>1</v>
      </c>
      <c r="I20" s="317">
        <v>0.5833333333333334</v>
      </c>
      <c r="J20" s="318"/>
      <c r="K20" s="319"/>
      <c r="L20" s="320"/>
      <c r="O20" s="223"/>
    </row>
    <row r="21" spans="1:15" ht="15" customHeight="1">
      <c r="A21" s="280" t="s">
        <v>30</v>
      </c>
      <c r="B21" s="281">
        <v>5</v>
      </c>
      <c r="C21" s="274" t="s">
        <v>307</v>
      </c>
      <c r="D21" s="383" t="s">
        <v>407</v>
      </c>
      <c r="E21" s="276" t="s">
        <v>246</v>
      </c>
      <c r="F21" s="274" t="s">
        <v>306</v>
      </c>
      <c r="G21" s="383" t="s">
        <v>406</v>
      </c>
      <c r="H21" s="281">
        <v>2</v>
      </c>
      <c r="I21" s="285">
        <v>0.5833333333333334</v>
      </c>
      <c r="J21" s="279"/>
      <c r="K21" s="321" t="s">
        <v>247</v>
      </c>
      <c r="L21" s="322" t="s">
        <v>248</v>
      </c>
      <c r="M21" s="322" t="s">
        <v>249</v>
      </c>
      <c r="O21" s="223"/>
    </row>
    <row r="22" spans="1:15" ht="15" customHeight="1">
      <c r="A22" s="272" t="s">
        <v>32</v>
      </c>
      <c r="B22" s="281">
        <v>6</v>
      </c>
      <c r="C22" s="282" t="s">
        <v>308</v>
      </c>
      <c r="D22" s="384">
        <v>26</v>
      </c>
      <c r="E22" s="276" t="s">
        <v>246</v>
      </c>
      <c r="F22" s="274" t="s">
        <v>311</v>
      </c>
      <c r="G22" s="384">
        <v>5</v>
      </c>
      <c r="H22" s="284">
        <v>1</v>
      </c>
      <c r="I22" s="285">
        <v>0.5972222222222222</v>
      </c>
      <c r="J22" s="286"/>
      <c r="K22" s="298" t="s">
        <v>90</v>
      </c>
      <c r="L22" s="324" t="s">
        <v>313</v>
      </c>
      <c r="M22" s="323">
        <v>5</v>
      </c>
      <c r="O22" s="223"/>
    </row>
    <row r="23" spans="1:15" ht="15" customHeight="1">
      <c r="A23" s="280" t="s">
        <v>34</v>
      </c>
      <c r="B23" s="378">
        <v>6</v>
      </c>
      <c r="C23" s="282" t="s">
        <v>310</v>
      </c>
      <c r="D23" s="384">
        <v>33</v>
      </c>
      <c r="E23" s="276" t="s">
        <v>246</v>
      </c>
      <c r="F23" s="282" t="s">
        <v>309</v>
      </c>
      <c r="G23" s="384">
        <v>0</v>
      </c>
      <c r="H23" s="284">
        <v>2</v>
      </c>
      <c r="I23" s="285">
        <v>0.5972222222222222</v>
      </c>
      <c r="J23" s="286"/>
      <c r="K23" s="298" t="s">
        <v>90</v>
      </c>
      <c r="L23" s="288" t="s">
        <v>317</v>
      </c>
      <c r="M23" s="323">
        <v>6</v>
      </c>
      <c r="O23" s="223"/>
    </row>
    <row r="24" spans="1:15" ht="15" customHeight="1">
      <c r="A24" s="272" t="s">
        <v>36</v>
      </c>
      <c r="B24" s="287">
        <v>5</v>
      </c>
      <c r="C24" s="288" t="s">
        <v>191</v>
      </c>
      <c r="D24" s="384">
        <v>14</v>
      </c>
      <c r="E24" s="276" t="s">
        <v>246</v>
      </c>
      <c r="F24" s="288" t="s">
        <v>314</v>
      </c>
      <c r="G24" s="384">
        <v>10</v>
      </c>
      <c r="H24" s="289">
        <v>2</v>
      </c>
      <c r="I24" s="290">
        <v>0.611111111111111</v>
      </c>
      <c r="J24" s="286"/>
      <c r="K24" s="298" t="s">
        <v>90</v>
      </c>
      <c r="L24" s="299" t="s">
        <v>319</v>
      </c>
      <c r="M24" s="323">
        <v>7</v>
      </c>
      <c r="O24" s="223"/>
    </row>
    <row r="25" spans="1:15" ht="15" customHeight="1">
      <c r="A25" s="280" t="s">
        <v>38</v>
      </c>
      <c r="B25" s="287">
        <v>5</v>
      </c>
      <c r="C25" s="324" t="s">
        <v>313</v>
      </c>
      <c r="D25" s="384">
        <v>36</v>
      </c>
      <c r="E25" s="298" t="s">
        <v>246</v>
      </c>
      <c r="F25" s="324" t="s">
        <v>312</v>
      </c>
      <c r="G25" s="384">
        <v>0</v>
      </c>
      <c r="H25" s="295">
        <v>1</v>
      </c>
      <c r="I25" s="290">
        <v>0.611111111111111</v>
      </c>
      <c r="J25" s="291"/>
      <c r="K25" s="298" t="s">
        <v>90</v>
      </c>
      <c r="L25" s="299" t="s">
        <v>323</v>
      </c>
      <c r="M25" s="323">
        <v>8</v>
      </c>
      <c r="O25" s="223"/>
    </row>
    <row r="26" spans="1:15" ht="15" customHeight="1">
      <c r="A26" s="381" t="s">
        <v>40</v>
      </c>
      <c r="B26" s="287">
        <v>6</v>
      </c>
      <c r="C26" s="328" t="s">
        <v>315</v>
      </c>
      <c r="D26" s="384">
        <v>34</v>
      </c>
      <c r="E26" s="329" t="s">
        <v>246</v>
      </c>
      <c r="F26" s="328" t="s">
        <v>318</v>
      </c>
      <c r="G26" s="384">
        <v>14</v>
      </c>
      <c r="H26" s="292">
        <v>1</v>
      </c>
      <c r="I26" s="296">
        <v>0.625</v>
      </c>
      <c r="J26" s="380" t="s">
        <v>0</v>
      </c>
      <c r="K26" s="224"/>
      <c r="O26" s="223"/>
    </row>
    <row r="27" spans="1:15" ht="15" customHeight="1">
      <c r="A27" s="280" t="s">
        <v>42</v>
      </c>
      <c r="B27" s="292">
        <v>6</v>
      </c>
      <c r="C27" s="288" t="s">
        <v>317</v>
      </c>
      <c r="D27" s="385">
        <v>17</v>
      </c>
      <c r="E27" s="276" t="s">
        <v>246</v>
      </c>
      <c r="F27" s="288" t="s">
        <v>316</v>
      </c>
      <c r="G27" s="385">
        <v>15</v>
      </c>
      <c r="H27" s="289">
        <v>2</v>
      </c>
      <c r="I27" s="290">
        <v>0.625</v>
      </c>
      <c r="J27" s="286"/>
      <c r="O27" s="223"/>
    </row>
    <row r="28" spans="1:15" ht="15" customHeight="1">
      <c r="A28" s="272" t="s">
        <v>44</v>
      </c>
      <c r="B28" s="298">
        <v>7</v>
      </c>
      <c r="C28" s="299" t="s">
        <v>319</v>
      </c>
      <c r="D28" s="383">
        <v>40</v>
      </c>
      <c r="E28" s="276" t="s">
        <v>246</v>
      </c>
      <c r="F28" s="299" t="s">
        <v>322</v>
      </c>
      <c r="G28" s="383">
        <v>0</v>
      </c>
      <c r="H28" s="300">
        <v>1</v>
      </c>
      <c r="I28" s="290">
        <v>0.638888888888889</v>
      </c>
      <c r="J28" s="286"/>
      <c r="K28" s="321" t="s">
        <v>247</v>
      </c>
      <c r="L28" s="322" t="s">
        <v>248</v>
      </c>
      <c r="M28" s="322" t="s">
        <v>249</v>
      </c>
      <c r="O28" s="223"/>
    </row>
    <row r="29" spans="1:15" ht="15" customHeight="1">
      <c r="A29" s="280" t="s">
        <v>46</v>
      </c>
      <c r="B29" s="298">
        <v>7</v>
      </c>
      <c r="C29" s="299" t="s">
        <v>321</v>
      </c>
      <c r="D29" s="383">
        <v>36</v>
      </c>
      <c r="E29" s="276" t="s">
        <v>246</v>
      </c>
      <c r="F29" s="299" t="s">
        <v>320</v>
      </c>
      <c r="G29" s="383">
        <v>0</v>
      </c>
      <c r="H29" s="298">
        <v>2</v>
      </c>
      <c r="I29" s="290">
        <v>0.638888888888889</v>
      </c>
      <c r="J29" s="286"/>
      <c r="K29" s="298" t="s">
        <v>194</v>
      </c>
      <c r="L29" s="315" t="s">
        <v>304</v>
      </c>
      <c r="M29" s="281">
        <v>4</v>
      </c>
      <c r="O29" s="223"/>
    </row>
    <row r="30" spans="1:15" ht="15" customHeight="1">
      <c r="A30" s="272" t="s">
        <v>48</v>
      </c>
      <c r="B30" s="298">
        <v>8</v>
      </c>
      <c r="C30" s="299" t="s">
        <v>323</v>
      </c>
      <c r="D30" s="383">
        <v>21</v>
      </c>
      <c r="E30" s="276" t="s">
        <v>246</v>
      </c>
      <c r="F30" s="299" t="s">
        <v>326</v>
      </c>
      <c r="G30" s="383">
        <v>19</v>
      </c>
      <c r="H30" s="300">
        <v>1</v>
      </c>
      <c r="I30" s="290">
        <v>0.6527777777777778</v>
      </c>
      <c r="J30" s="286"/>
      <c r="K30" s="298" t="s">
        <v>194</v>
      </c>
      <c r="L30" s="274" t="s">
        <v>305</v>
      </c>
      <c r="M30" s="281">
        <v>5</v>
      </c>
      <c r="O30" s="223"/>
    </row>
    <row r="31" spans="1:15" ht="15" customHeight="1" thickBot="1">
      <c r="A31" s="307" t="s">
        <v>50</v>
      </c>
      <c r="B31" s="308">
        <v>8</v>
      </c>
      <c r="C31" s="309" t="s">
        <v>325</v>
      </c>
      <c r="D31" s="386">
        <v>17</v>
      </c>
      <c r="E31" s="311" t="s">
        <v>246</v>
      </c>
      <c r="F31" s="309" t="s">
        <v>324</v>
      </c>
      <c r="G31" s="386">
        <v>10</v>
      </c>
      <c r="H31" s="308">
        <v>2</v>
      </c>
      <c r="I31" s="312">
        <v>0.6527777777777778</v>
      </c>
      <c r="J31" s="331"/>
      <c r="K31" s="298" t="s">
        <v>194</v>
      </c>
      <c r="L31" s="274" t="s">
        <v>310</v>
      </c>
      <c r="M31" s="281">
        <v>6</v>
      </c>
      <c r="O31" s="223"/>
    </row>
    <row r="32" spans="1:15" ht="15" customHeight="1">
      <c r="A32" s="272" t="s">
        <v>51</v>
      </c>
      <c r="B32" s="273">
        <v>4</v>
      </c>
      <c r="C32" s="315" t="s">
        <v>304</v>
      </c>
      <c r="D32" s="383">
        <v>24</v>
      </c>
      <c r="E32" s="316" t="s">
        <v>246</v>
      </c>
      <c r="F32" s="315" t="s">
        <v>302</v>
      </c>
      <c r="G32" s="383">
        <v>5</v>
      </c>
      <c r="H32" s="273">
        <v>1</v>
      </c>
      <c r="I32" s="317">
        <v>0.6666666666666666</v>
      </c>
      <c r="J32" s="332"/>
      <c r="K32" s="321" t="s">
        <v>250</v>
      </c>
      <c r="L32" s="322" t="s">
        <v>248</v>
      </c>
      <c r="M32" s="322" t="s">
        <v>249</v>
      </c>
      <c r="O32" s="223"/>
    </row>
    <row r="33" spans="1:15" ht="15" customHeight="1">
      <c r="A33" s="280" t="s">
        <v>52</v>
      </c>
      <c r="B33" s="281">
        <v>5</v>
      </c>
      <c r="C33" s="274" t="s">
        <v>307</v>
      </c>
      <c r="D33" s="383">
        <v>12</v>
      </c>
      <c r="E33" s="276" t="s">
        <v>246</v>
      </c>
      <c r="F33" s="274" t="s">
        <v>305</v>
      </c>
      <c r="G33" s="383">
        <v>19</v>
      </c>
      <c r="H33" s="281">
        <v>2</v>
      </c>
      <c r="I33" s="285">
        <v>0.6666666666666666</v>
      </c>
      <c r="J33" s="286"/>
      <c r="K33" s="321"/>
      <c r="L33" s="322"/>
      <c r="M33" s="322"/>
      <c r="O33" s="223"/>
    </row>
    <row r="34" spans="1:15" ht="15" customHeight="1">
      <c r="A34" s="272" t="s">
        <v>53</v>
      </c>
      <c r="B34" s="281">
        <v>6</v>
      </c>
      <c r="C34" s="282" t="s">
        <v>308</v>
      </c>
      <c r="D34" s="384">
        <v>15</v>
      </c>
      <c r="E34" s="276" t="s">
        <v>246</v>
      </c>
      <c r="F34" s="274" t="s">
        <v>310</v>
      </c>
      <c r="G34" s="384">
        <v>19</v>
      </c>
      <c r="H34" s="284">
        <v>1</v>
      </c>
      <c r="I34" s="285">
        <v>0.6805555555555555</v>
      </c>
      <c r="J34" s="286"/>
      <c r="K34" s="298" t="s">
        <v>194</v>
      </c>
      <c r="L34" s="276"/>
      <c r="M34" s="333">
        <v>4</v>
      </c>
      <c r="O34" s="223"/>
    </row>
    <row r="35" spans="1:15" ht="15" customHeight="1">
      <c r="A35" s="280" t="s">
        <v>54</v>
      </c>
      <c r="B35" s="378">
        <v>6</v>
      </c>
      <c r="C35" s="282" t="s">
        <v>311</v>
      </c>
      <c r="D35" s="384">
        <v>27</v>
      </c>
      <c r="E35" s="276" t="s">
        <v>246</v>
      </c>
      <c r="F35" s="282" t="s">
        <v>309</v>
      </c>
      <c r="G35" s="384">
        <v>0</v>
      </c>
      <c r="H35" s="284">
        <v>2</v>
      </c>
      <c r="I35" s="285">
        <v>0.6805555555555555</v>
      </c>
      <c r="J35" s="286"/>
      <c r="K35" s="298" t="s">
        <v>194</v>
      </c>
      <c r="L35" s="276"/>
      <c r="M35" s="333">
        <v>5</v>
      </c>
      <c r="O35" s="223"/>
    </row>
    <row r="36" spans="1:15" ht="15" customHeight="1">
      <c r="A36" s="272" t="s">
        <v>55</v>
      </c>
      <c r="B36" s="287">
        <v>5</v>
      </c>
      <c r="C36" s="324" t="s">
        <v>191</v>
      </c>
      <c r="D36" s="384">
        <v>14</v>
      </c>
      <c r="E36" s="298" t="s">
        <v>246</v>
      </c>
      <c r="F36" s="324" t="s">
        <v>313</v>
      </c>
      <c r="G36" s="384">
        <v>22</v>
      </c>
      <c r="H36" s="295">
        <v>1</v>
      </c>
      <c r="I36" s="290">
        <v>0.6944444444444445</v>
      </c>
      <c r="J36" s="291"/>
      <c r="K36" s="298" t="s">
        <v>194</v>
      </c>
      <c r="L36" s="282" t="s">
        <v>308</v>
      </c>
      <c r="M36" s="333">
        <v>6</v>
      </c>
      <c r="O36" s="223"/>
    </row>
    <row r="37" spans="1:15" ht="15" customHeight="1">
      <c r="A37" s="280" t="s">
        <v>56</v>
      </c>
      <c r="B37" s="287">
        <v>5</v>
      </c>
      <c r="C37" s="288" t="s">
        <v>314</v>
      </c>
      <c r="D37" s="384">
        <v>40</v>
      </c>
      <c r="E37" s="276" t="s">
        <v>246</v>
      </c>
      <c r="F37" s="288" t="s">
        <v>312</v>
      </c>
      <c r="G37" s="384">
        <v>19</v>
      </c>
      <c r="H37" s="289">
        <v>2</v>
      </c>
      <c r="I37" s="290">
        <v>0.6944444444444445</v>
      </c>
      <c r="J37" s="286"/>
      <c r="K37" s="298" t="s">
        <v>194</v>
      </c>
      <c r="L37" s="276"/>
      <c r="M37" s="333" t="s">
        <v>386</v>
      </c>
      <c r="O37" s="223"/>
    </row>
    <row r="38" spans="1:10" ht="15" customHeight="1">
      <c r="A38" s="272" t="s">
        <v>57</v>
      </c>
      <c r="B38" s="287">
        <v>6</v>
      </c>
      <c r="C38" s="288" t="s">
        <v>315</v>
      </c>
      <c r="D38" s="384">
        <v>7</v>
      </c>
      <c r="E38" s="276" t="s">
        <v>246</v>
      </c>
      <c r="F38" s="288" t="s">
        <v>317</v>
      </c>
      <c r="G38" s="384">
        <v>12</v>
      </c>
      <c r="H38" s="287">
        <v>2</v>
      </c>
      <c r="I38" s="290">
        <v>0.7083333333333334</v>
      </c>
      <c r="J38" s="286"/>
    </row>
    <row r="39" spans="1:10" ht="15" customHeight="1">
      <c r="A39" s="379" t="s">
        <v>58</v>
      </c>
      <c r="B39" s="292">
        <v>6</v>
      </c>
      <c r="C39" s="328" t="s">
        <v>318</v>
      </c>
      <c r="D39" s="385">
        <v>7</v>
      </c>
      <c r="E39" s="329" t="s">
        <v>246</v>
      </c>
      <c r="F39" s="328" t="s">
        <v>316</v>
      </c>
      <c r="G39" s="385">
        <v>17</v>
      </c>
      <c r="H39" s="330">
        <v>1</v>
      </c>
      <c r="I39" s="296">
        <v>0.7083333333333334</v>
      </c>
      <c r="J39" s="380" t="s">
        <v>0</v>
      </c>
    </row>
    <row r="40" spans="1:10" ht="15" customHeight="1">
      <c r="A40" s="272" t="s">
        <v>59</v>
      </c>
      <c r="B40" s="298">
        <v>7</v>
      </c>
      <c r="C40" s="299" t="s">
        <v>319</v>
      </c>
      <c r="D40" s="383">
        <v>12</v>
      </c>
      <c r="E40" s="276" t="s">
        <v>246</v>
      </c>
      <c r="F40" s="299" t="s">
        <v>321</v>
      </c>
      <c r="G40" s="383">
        <v>12</v>
      </c>
      <c r="H40" s="300">
        <v>1</v>
      </c>
      <c r="I40" s="290">
        <v>0.7222222222222222</v>
      </c>
      <c r="J40" s="286"/>
    </row>
    <row r="41" spans="1:10" ht="15" customHeight="1">
      <c r="A41" s="280" t="s">
        <v>60</v>
      </c>
      <c r="B41" s="298">
        <v>7</v>
      </c>
      <c r="C41" s="299" t="s">
        <v>322</v>
      </c>
      <c r="D41" s="383">
        <v>29</v>
      </c>
      <c r="E41" s="276" t="s">
        <v>246</v>
      </c>
      <c r="F41" s="299" t="s">
        <v>320</v>
      </c>
      <c r="G41" s="383">
        <v>7</v>
      </c>
      <c r="H41" s="298">
        <v>2</v>
      </c>
      <c r="I41" s="290">
        <v>0.7222222222222222</v>
      </c>
      <c r="J41" s="286"/>
    </row>
    <row r="42" spans="1:10" ht="15" customHeight="1">
      <c r="A42" s="272" t="s">
        <v>61</v>
      </c>
      <c r="B42" s="298">
        <v>8</v>
      </c>
      <c r="C42" s="299" t="s">
        <v>323</v>
      </c>
      <c r="D42" s="383">
        <v>22</v>
      </c>
      <c r="E42" s="276" t="s">
        <v>246</v>
      </c>
      <c r="F42" s="299" t="s">
        <v>325</v>
      </c>
      <c r="G42" s="383">
        <v>10</v>
      </c>
      <c r="H42" s="300">
        <v>1</v>
      </c>
      <c r="I42" s="382">
        <v>0.7361111111111112</v>
      </c>
      <c r="J42" s="279"/>
    </row>
    <row r="43" spans="1:10" ht="15" customHeight="1" thickBot="1">
      <c r="A43" s="307" t="s">
        <v>62</v>
      </c>
      <c r="B43" s="308">
        <v>8</v>
      </c>
      <c r="C43" s="309" t="s">
        <v>326</v>
      </c>
      <c r="D43" s="386">
        <v>17</v>
      </c>
      <c r="E43" s="311" t="s">
        <v>246</v>
      </c>
      <c r="F43" s="309" t="s">
        <v>324</v>
      </c>
      <c r="G43" s="386">
        <v>17</v>
      </c>
      <c r="H43" s="308">
        <v>2</v>
      </c>
      <c r="I43" s="334">
        <v>0.7361111111111112</v>
      </c>
      <c r="J43" s="313"/>
    </row>
    <row r="45" spans="1:2" ht="12.75">
      <c r="A45" s="335"/>
      <c r="B45" s="224" t="s">
        <v>194</v>
      </c>
    </row>
    <row r="46" spans="1:2" ht="12.75">
      <c r="A46" s="336"/>
      <c r="B46" s="224" t="s">
        <v>90</v>
      </c>
    </row>
  </sheetData>
  <sheetProtection/>
  <printOptions horizontalCentered="1"/>
  <pageMargins left="0.2755905511811024" right="0.15748031496062992" top="0.31496062992125984" bottom="0.31496062992125984" header="0" footer="0"/>
  <pageSetup horizontalDpi="600" verticalDpi="600" orientation="portrait" paperSize="8" scale="1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7:O49"/>
  <sheetViews>
    <sheetView showGridLines="0" tabSelected="1" zoomScalePageLayoutView="0" workbookViewId="0" topLeftCell="A22">
      <selection activeCell="F40" sqref="F40"/>
    </sheetView>
  </sheetViews>
  <sheetFormatPr defaultColWidth="11.421875" defaultRowHeight="12.75"/>
  <cols>
    <col min="1" max="1" width="10.421875" style="128" customWidth="1"/>
    <col min="2" max="2" width="5.421875" style="59" bestFit="1" customWidth="1"/>
    <col min="3" max="3" width="20.28125" style="78" bestFit="1" customWidth="1"/>
    <col min="4" max="4" width="4.8515625" style="78" customWidth="1"/>
    <col min="5" max="5" width="3.140625" style="59" customWidth="1"/>
    <col min="6" max="6" width="20.28125" style="78" bestFit="1" customWidth="1"/>
    <col min="7" max="7" width="5.00390625" style="78" customWidth="1"/>
    <col min="8" max="8" width="7.8515625" style="59" bestFit="1" customWidth="1"/>
    <col min="9" max="9" width="7.7109375" style="126" customWidth="1"/>
    <col min="10" max="10" width="23.00390625" style="0" customWidth="1"/>
    <col min="11" max="11" width="15.57421875" style="0" hidden="1" customWidth="1"/>
    <col min="12" max="12" width="15.00390625" style="59" hidden="1" customWidth="1"/>
    <col min="13" max="13" width="6.8515625" style="59" hidden="1" customWidth="1"/>
    <col min="14" max="14" width="11.8515625" style="59" bestFit="1" customWidth="1"/>
    <col min="15" max="15" width="13.421875" style="0" bestFit="1" customWidth="1"/>
  </cols>
  <sheetData>
    <row r="1" ht="12.75"/>
    <row r="2" ht="12.75"/>
    <row r="3" ht="12.75"/>
    <row r="4" ht="12.75"/>
    <row r="5" ht="12.75"/>
    <row r="6" ht="12.75"/>
    <row r="7" spans="1:10" ht="12.75">
      <c r="A7" s="79" t="s">
        <v>239</v>
      </c>
      <c r="B7" s="80" t="s">
        <v>240</v>
      </c>
      <c r="C7" s="80" t="s">
        <v>241</v>
      </c>
      <c r="D7" s="81" t="s">
        <v>242</v>
      </c>
      <c r="E7" s="80"/>
      <c r="F7" s="80" t="s">
        <v>241</v>
      </c>
      <c r="G7" s="81" t="s">
        <v>242</v>
      </c>
      <c r="H7" s="80" t="s">
        <v>243</v>
      </c>
      <c r="I7" s="82" t="s">
        <v>244</v>
      </c>
      <c r="J7" s="80" t="s">
        <v>245</v>
      </c>
    </row>
    <row r="8" spans="1:12" ht="15" customHeight="1">
      <c r="A8" s="83" t="s">
        <v>3</v>
      </c>
      <c r="B8" s="84">
        <v>1</v>
      </c>
      <c r="C8" s="85" t="s">
        <v>327</v>
      </c>
      <c r="D8" s="239">
        <v>24</v>
      </c>
      <c r="E8" s="244" t="s">
        <v>246</v>
      </c>
      <c r="F8" s="85" t="s">
        <v>328</v>
      </c>
      <c r="G8" s="243">
        <v>7</v>
      </c>
      <c r="H8" s="84">
        <v>1</v>
      </c>
      <c r="I8" s="88">
        <v>0.5</v>
      </c>
      <c r="J8" s="89"/>
      <c r="L8" s="59" t="s">
        <v>0</v>
      </c>
    </row>
    <row r="9" spans="1:10" ht="15" customHeight="1">
      <c r="A9" s="90" t="s">
        <v>6</v>
      </c>
      <c r="B9" s="86">
        <v>2</v>
      </c>
      <c r="C9" s="85" t="s">
        <v>330</v>
      </c>
      <c r="D9" s="239">
        <v>33</v>
      </c>
      <c r="E9" s="244" t="s">
        <v>246</v>
      </c>
      <c r="F9" s="85" t="s">
        <v>193</v>
      </c>
      <c r="G9" s="239">
        <v>0</v>
      </c>
      <c r="H9" s="86">
        <v>2</v>
      </c>
      <c r="I9" s="88">
        <v>0.5</v>
      </c>
      <c r="J9" s="89"/>
    </row>
    <row r="10" spans="1:14" ht="15" customHeight="1">
      <c r="A10" s="83" t="s">
        <v>8</v>
      </c>
      <c r="B10" s="86">
        <v>3</v>
      </c>
      <c r="C10" s="91" t="s">
        <v>332</v>
      </c>
      <c r="D10" s="240">
        <v>5</v>
      </c>
      <c r="E10" s="244" t="s">
        <v>246</v>
      </c>
      <c r="F10" s="91" t="s">
        <v>333</v>
      </c>
      <c r="G10" s="240">
        <v>22</v>
      </c>
      <c r="H10" s="93">
        <v>1</v>
      </c>
      <c r="I10" s="94">
        <v>0.513888888888889</v>
      </c>
      <c r="J10" s="95"/>
      <c r="L10"/>
      <c r="M10"/>
      <c r="N10"/>
    </row>
    <row r="11" spans="1:14" ht="15" customHeight="1">
      <c r="A11" s="90" t="s">
        <v>10</v>
      </c>
      <c r="B11" s="92">
        <v>10</v>
      </c>
      <c r="C11" s="91" t="s">
        <v>335</v>
      </c>
      <c r="D11" s="240">
        <v>26</v>
      </c>
      <c r="E11" s="244" t="s">
        <v>246</v>
      </c>
      <c r="F11" s="91" t="s">
        <v>336</v>
      </c>
      <c r="G11" s="240">
        <v>21</v>
      </c>
      <c r="H11" s="93">
        <v>2</v>
      </c>
      <c r="I11" s="94">
        <v>0.513888888888889</v>
      </c>
      <c r="J11" s="95"/>
      <c r="L11"/>
      <c r="M11"/>
      <c r="N11"/>
    </row>
    <row r="12" spans="1:14" ht="15" customHeight="1">
      <c r="A12" s="83" t="s">
        <v>12</v>
      </c>
      <c r="B12" s="92">
        <v>10</v>
      </c>
      <c r="C12" s="91" t="s">
        <v>337</v>
      </c>
      <c r="D12" s="240">
        <v>31</v>
      </c>
      <c r="E12" s="244" t="s">
        <v>246</v>
      </c>
      <c r="F12" s="91" t="s">
        <v>338</v>
      </c>
      <c r="G12" s="240">
        <v>7</v>
      </c>
      <c r="H12" s="233">
        <v>3</v>
      </c>
      <c r="I12" s="94">
        <v>0.513888888888889</v>
      </c>
      <c r="J12" s="95"/>
      <c r="L12"/>
      <c r="M12"/>
      <c r="N12"/>
    </row>
    <row r="13" spans="1:14" ht="15" customHeight="1">
      <c r="A13" s="90" t="s">
        <v>14</v>
      </c>
      <c r="B13" s="96">
        <v>1</v>
      </c>
      <c r="C13" s="97" t="s">
        <v>192</v>
      </c>
      <c r="D13" s="240">
        <v>45</v>
      </c>
      <c r="E13" s="244" t="s">
        <v>246</v>
      </c>
      <c r="F13" s="97" t="s">
        <v>195</v>
      </c>
      <c r="G13" s="240">
        <v>5</v>
      </c>
      <c r="H13" s="98">
        <v>1</v>
      </c>
      <c r="I13" s="99">
        <v>0.5277777777777778</v>
      </c>
      <c r="J13" s="95"/>
      <c r="L13"/>
      <c r="M13"/>
      <c r="N13"/>
    </row>
    <row r="14" spans="1:14" ht="15" customHeight="1">
      <c r="A14" s="83" t="s">
        <v>16</v>
      </c>
      <c r="B14" s="96">
        <v>1</v>
      </c>
      <c r="C14" s="97" t="s">
        <v>339</v>
      </c>
      <c r="D14" s="240">
        <v>15</v>
      </c>
      <c r="E14" s="244" t="s">
        <v>246</v>
      </c>
      <c r="F14" s="97" t="s">
        <v>340</v>
      </c>
      <c r="G14" s="240">
        <v>0</v>
      </c>
      <c r="H14" s="98">
        <v>2</v>
      </c>
      <c r="I14" s="99">
        <v>0.5277777777777778</v>
      </c>
      <c r="J14" s="70" t="s">
        <v>0</v>
      </c>
      <c r="L14"/>
      <c r="M14"/>
      <c r="N14"/>
    </row>
    <row r="15" spans="1:14" ht="15" customHeight="1">
      <c r="A15" s="90" t="s">
        <v>18</v>
      </c>
      <c r="B15" s="96">
        <v>2</v>
      </c>
      <c r="C15" s="97" t="s">
        <v>342</v>
      </c>
      <c r="D15" s="240">
        <v>61</v>
      </c>
      <c r="E15" s="244" t="s">
        <v>246</v>
      </c>
      <c r="F15" s="97" t="s">
        <v>343</v>
      </c>
      <c r="G15" s="240">
        <v>0</v>
      </c>
      <c r="H15" s="96">
        <v>2</v>
      </c>
      <c r="I15" s="99">
        <v>0.5416666666666666</v>
      </c>
      <c r="J15" s="95"/>
      <c r="L15"/>
      <c r="M15"/>
      <c r="N15"/>
    </row>
    <row r="16" spans="1:14" ht="15" customHeight="1">
      <c r="A16" s="83" t="s">
        <v>20</v>
      </c>
      <c r="B16" s="96">
        <v>2</v>
      </c>
      <c r="C16" s="97" t="s">
        <v>344</v>
      </c>
      <c r="D16" s="240">
        <v>5</v>
      </c>
      <c r="E16" s="165" t="s">
        <v>246</v>
      </c>
      <c r="F16" s="97" t="s">
        <v>345</v>
      </c>
      <c r="G16" s="240">
        <v>10</v>
      </c>
      <c r="H16" s="98">
        <v>1</v>
      </c>
      <c r="I16" s="99">
        <v>0.5416666666666666</v>
      </c>
      <c r="J16" s="22"/>
      <c r="L16"/>
      <c r="M16"/>
      <c r="N16"/>
    </row>
    <row r="17" spans="1:14" ht="15" customHeight="1">
      <c r="A17" s="90" t="s">
        <v>22</v>
      </c>
      <c r="B17" s="61">
        <v>3</v>
      </c>
      <c r="C17" s="101" t="s">
        <v>190</v>
      </c>
      <c r="D17" s="239">
        <v>34</v>
      </c>
      <c r="E17" s="244" t="s">
        <v>246</v>
      </c>
      <c r="F17" s="101" t="s">
        <v>346</v>
      </c>
      <c r="G17" s="239">
        <v>5</v>
      </c>
      <c r="H17" s="102">
        <v>2</v>
      </c>
      <c r="I17" s="99">
        <v>0.5555555555555556</v>
      </c>
      <c r="J17" s="89"/>
      <c r="L17"/>
      <c r="M17"/>
      <c r="N17"/>
    </row>
    <row r="18" spans="1:15" ht="15" customHeight="1">
      <c r="A18" s="83" t="s">
        <v>24</v>
      </c>
      <c r="B18" s="77">
        <v>3</v>
      </c>
      <c r="C18" s="228" t="s">
        <v>347</v>
      </c>
      <c r="D18" s="241">
        <v>0</v>
      </c>
      <c r="E18" s="77" t="s">
        <v>246</v>
      </c>
      <c r="F18" s="228" t="s">
        <v>348</v>
      </c>
      <c r="G18" s="241">
        <v>35</v>
      </c>
      <c r="H18" s="71">
        <v>1</v>
      </c>
      <c r="I18" s="229">
        <v>0.5555555555555556</v>
      </c>
      <c r="J18" s="231"/>
      <c r="K18" s="103"/>
      <c r="L18" s="104"/>
      <c r="M18" s="105"/>
      <c r="N18" s="106"/>
      <c r="O18" s="59"/>
    </row>
    <row r="19" spans="1:15" ht="15" customHeight="1">
      <c r="A19" s="90" t="s">
        <v>26</v>
      </c>
      <c r="B19" s="61">
        <v>4</v>
      </c>
      <c r="C19" s="101" t="s">
        <v>349</v>
      </c>
      <c r="D19" s="239">
        <v>29</v>
      </c>
      <c r="E19" s="244" t="s">
        <v>246</v>
      </c>
      <c r="F19" s="101" t="s">
        <v>350</v>
      </c>
      <c r="G19" s="239">
        <v>0</v>
      </c>
      <c r="H19" s="102">
        <v>1</v>
      </c>
      <c r="I19" s="99">
        <v>0.5694444444444444</v>
      </c>
      <c r="J19" s="89"/>
      <c r="K19" s="107"/>
      <c r="L19" s="104"/>
      <c r="M19" s="105"/>
      <c r="N19" s="106"/>
      <c r="O19" s="59"/>
    </row>
    <row r="20" spans="1:15" ht="15" customHeight="1" thickBot="1">
      <c r="A20" s="108" t="s">
        <v>28</v>
      </c>
      <c r="B20" s="109">
        <v>4</v>
      </c>
      <c r="C20" s="110" t="s">
        <v>351</v>
      </c>
      <c r="D20" s="242">
        <v>10</v>
      </c>
      <c r="E20" s="245" t="s">
        <v>246</v>
      </c>
      <c r="F20" s="110" t="s">
        <v>352</v>
      </c>
      <c r="G20" s="242">
        <v>27</v>
      </c>
      <c r="H20" s="109">
        <v>2</v>
      </c>
      <c r="I20" s="111">
        <v>0.5694444444444444</v>
      </c>
      <c r="J20" s="112"/>
      <c r="K20" s="107"/>
      <c r="L20" s="104"/>
      <c r="M20" s="105"/>
      <c r="N20" s="106"/>
      <c r="O20" s="59"/>
    </row>
    <row r="21" spans="1:15" ht="15" customHeight="1">
      <c r="A21" s="83" t="s">
        <v>30</v>
      </c>
      <c r="B21" s="84">
        <v>1</v>
      </c>
      <c r="C21" s="113" t="s">
        <v>329</v>
      </c>
      <c r="D21" s="243">
        <v>12</v>
      </c>
      <c r="E21" s="246" t="s">
        <v>246</v>
      </c>
      <c r="F21" s="113" t="s">
        <v>328</v>
      </c>
      <c r="G21" s="243">
        <v>7</v>
      </c>
      <c r="H21" s="84">
        <v>1</v>
      </c>
      <c r="I21" s="114">
        <v>0.5833333333333334</v>
      </c>
      <c r="J21" s="115"/>
      <c r="K21" s="116"/>
      <c r="L21" s="117"/>
      <c r="O21" s="59"/>
    </row>
    <row r="22" spans="1:15" ht="15" customHeight="1">
      <c r="A22" s="83" t="s">
        <v>32</v>
      </c>
      <c r="B22" s="86">
        <v>2</v>
      </c>
      <c r="C22" s="85" t="s">
        <v>331</v>
      </c>
      <c r="D22" s="239">
        <v>47</v>
      </c>
      <c r="E22" s="244" t="s">
        <v>246</v>
      </c>
      <c r="F22" s="85" t="s">
        <v>193</v>
      </c>
      <c r="G22" s="239">
        <v>7</v>
      </c>
      <c r="H22" s="86">
        <v>2</v>
      </c>
      <c r="I22" s="94">
        <v>0.5833333333333334</v>
      </c>
      <c r="J22" s="89"/>
      <c r="K22" s="118" t="s">
        <v>247</v>
      </c>
      <c r="L22" s="100" t="s">
        <v>248</v>
      </c>
      <c r="M22" s="100" t="s">
        <v>249</v>
      </c>
      <c r="O22" s="59"/>
    </row>
    <row r="23" spans="1:15" ht="15" customHeight="1">
      <c r="A23" s="90" t="s">
        <v>34</v>
      </c>
      <c r="B23" s="86">
        <v>3</v>
      </c>
      <c r="C23" s="91" t="s">
        <v>334</v>
      </c>
      <c r="D23" s="240">
        <v>26</v>
      </c>
      <c r="E23" s="244" t="s">
        <v>246</v>
      </c>
      <c r="F23" s="85" t="s">
        <v>333</v>
      </c>
      <c r="G23" s="240">
        <v>19</v>
      </c>
      <c r="H23" s="93">
        <v>1</v>
      </c>
      <c r="I23" s="94">
        <v>0.5972222222222222</v>
      </c>
      <c r="J23" s="95"/>
      <c r="K23" s="61" t="s">
        <v>90</v>
      </c>
      <c r="L23" s="87"/>
      <c r="M23" s="119">
        <v>1</v>
      </c>
      <c r="O23" s="59"/>
    </row>
    <row r="24" spans="1:15" ht="15" customHeight="1">
      <c r="A24" s="83" t="s">
        <v>36</v>
      </c>
      <c r="B24" s="92">
        <v>10</v>
      </c>
      <c r="C24" s="91" t="s">
        <v>335</v>
      </c>
      <c r="D24" s="240">
        <v>17</v>
      </c>
      <c r="E24" s="244" t="s">
        <v>246</v>
      </c>
      <c r="F24" s="91" t="s">
        <v>338</v>
      </c>
      <c r="G24" s="240">
        <v>24</v>
      </c>
      <c r="H24" s="93">
        <v>2</v>
      </c>
      <c r="I24" s="94">
        <v>0.5972222222222222</v>
      </c>
      <c r="J24" s="95"/>
      <c r="K24" s="61" t="s">
        <v>90</v>
      </c>
      <c r="L24" s="87"/>
      <c r="M24" s="119">
        <v>2</v>
      </c>
      <c r="O24" s="59"/>
    </row>
    <row r="25" spans="1:15" ht="15" customHeight="1">
      <c r="A25" s="90" t="s">
        <v>38</v>
      </c>
      <c r="B25" s="92">
        <v>10</v>
      </c>
      <c r="C25" s="91" t="s">
        <v>337</v>
      </c>
      <c r="D25" s="240">
        <v>40</v>
      </c>
      <c r="E25" s="244" t="s">
        <v>246</v>
      </c>
      <c r="F25" s="91" t="s">
        <v>336</v>
      </c>
      <c r="G25" s="240">
        <v>14</v>
      </c>
      <c r="H25" s="233">
        <v>3</v>
      </c>
      <c r="I25" s="94">
        <v>0.5972222222222222</v>
      </c>
      <c r="J25" s="95"/>
      <c r="K25" s="61" t="s">
        <v>90</v>
      </c>
      <c r="L25" s="87"/>
      <c r="M25" s="119">
        <v>3</v>
      </c>
      <c r="O25" s="59"/>
    </row>
    <row r="26" spans="1:15" ht="15" customHeight="1">
      <c r="A26" s="83" t="s">
        <v>40</v>
      </c>
      <c r="B26" s="96">
        <v>1</v>
      </c>
      <c r="C26" s="97" t="s">
        <v>192</v>
      </c>
      <c r="D26" s="240">
        <v>28</v>
      </c>
      <c r="E26" s="244" t="s">
        <v>246</v>
      </c>
      <c r="F26" s="97" t="s">
        <v>340</v>
      </c>
      <c r="G26" s="240">
        <v>0</v>
      </c>
      <c r="H26" s="98">
        <v>1</v>
      </c>
      <c r="I26" s="99">
        <v>0.611111111111111</v>
      </c>
      <c r="J26" s="95"/>
      <c r="K26" s="61" t="s">
        <v>90</v>
      </c>
      <c r="L26" s="87"/>
      <c r="M26" s="119">
        <v>4</v>
      </c>
      <c r="O26" s="59"/>
    </row>
    <row r="27" spans="1:15" ht="15" customHeight="1">
      <c r="A27" s="90" t="s">
        <v>42</v>
      </c>
      <c r="B27" s="96">
        <v>1</v>
      </c>
      <c r="C27" s="97" t="s">
        <v>339</v>
      </c>
      <c r="D27" s="240">
        <v>22</v>
      </c>
      <c r="E27" s="244" t="s">
        <v>246</v>
      </c>
      <c r="F27" s="97" t="s">
        <v>195</v>
      </c>
      <c r="G27" s="240">
        <v>17</v>
      </c>
      <c r="H27" s="98">
        <v>2</v>
      </c>
      <c r="I27" s="99">
        <v>0.611111111111111</v>
      </c>
      <c r="J27" s="70"/>
      <c r="O27" s="59"/>
    </row>
    <row r="28" spans="1:15" ht="15" customHeight="1">
      <c r="A28" s="83" t="s">
        <v>44</v>
      </c>
      <c r="B28" s="96">
        <v>2</v>
      </c>
      <c r="C28" s="97" t="s">
        <v>342</v>
      </c>
      <c r="D28" s="240">
        <v>24</v>
      </c>
      <c r="E28" s="165" t="s">
        <v>246</v>
      </c>
      <c r="F28" s="97" t="s">
        <v>345</v>
      </c>
      <c r="G28" s="240">
        <v>12</v>
      </c>
      <c r="H28" s="165">
        <v>1</v>
      </c>
      <c r="I28" s="99">
        <v>0.625</v>
      </c>
      <c r="J28" s="22" t="s">
        <v>0</v>
      </c>
      <c r="K28" s="78"/>
      <c r="O28" s="59"/>
    </row>
    <row r="29" spans="1:15" ht="15" customHeight="1">
      <c r="A29" s="90" t="s">
        <v>46</v>
      </c>
      <c r="B29" s="96">
        <v>2</v>
      </c>
      <c r="C29" s="97" t="s">
        <v>344</v>
      </c>
      <c r="D29" s="240">
        <v>40</v>
      </c>
      <c r="E29" s="244" t="s">
        <v>246</v>
      </c>
      <c r="F29" s="97" t="s">
        <v>343</v>
      </c>
      <c r="G29" s="240">
        <v>12</v>
      </c>
      <c r="H29" s="98">
        <v>2</v>
      </c>
      <c r="I29" s="99">
        <v>0.625</v>
      </c>
      <c r="J29" s="95"/>
      <c r="O29" s="59"/>
    </row>
    <row r="30" spans="1:15" ht="15" customHeight="1">
      <c r="A30" s="83" t="s">
        <v>48</v>
      </c>
      <c r="B30" s="61">
        <v>3</v>
      </c>
      <c r="C30" s="232" t="s">
        <v>190</v>
      </c>
      <c r="D30" s="241">
        <v>31</v>
      </c>
      <c r="E30" s="77" t="s">
        <v>246</v>
      </c>
      <c r="F30" s="232" t="s">
        <v>347</v>
      </c>
      <c r="G30" s="241">
        <v>0</v>
      </c>
      <c r="H30" s="230">
        <v>2</v>
      </c>
      <c r="I30" s="229">
        <v>0.638888888888889</v>
      </c>
      <c r="J30" s="231"/>
      <c r="K30" s="118" t="s">
        <v>247</v>
      </c>
      <c r="L30" s="100" t="s">
        <v>248</v>
      </c>
      <c r="M30" s="100" t="s">
        <v>249</v>
      </c>
      <c r="O30" s="59"/>
    </row>
    <row r="31" spans="1:15" ht="15" customHeight="1">
      <c r="A31" s="90" t="s">
        <v>50</v>
      </c>
      <c r="B31" s="77">
        <v>3</v>
      </c>
      <c r="C31" s="234" t="s">
        <v>348</v>
      </c>
      <c r="D31" s="239">
        <v>29</v>
      </c>
      <c r="E31" s="244" t="s">
        <v>246</v>
      </c>
      <c r="F31" s="234" t="s">
        <v>346</v>
      </c>
      <c r="G31" s="239">
        <v>14</v>
      </c>
      <c r="H31" s="71">
        <v>1</v>
      </c>
      <c r="I31" s="99">
        <v>0.638888888888889</v>
      </c>
      <c r="J31" s="95"/>
      <c r="K31" s="61" t="s">
        <v>194</v>
      </c>
      <c r="L31" s="244" t="s">
        <v>329</v>
      </c>
      <c r="M31" s="86">
        <v>1</v>
      </c>
      <c r="O31" s="59"/>
    </row>
    <row r="32" spans="1:15" ht="15" customHeight="1">
      <c r="A32" s="83" t="s">
        <v>51</v>
      </c>
      <c r="B32" s="61">
        <v>4</v>
      </c>
      <c r="C32" s="101" t="s">
        <v>349</v>
      </c>
      <c r="D32" s="239">
        <v>43</v>
      </c>
      <c r="E32" s="244" t="s">
        <v>246</v>
      </c>
      <c r="F32" s="101" t="s">
        <v>352</v>
      </c>
      <c r="G32" s="239">
        <v>5</v>
      </c>
      <c r="H32" s="102">
        <v>1</v>
      </c>
      <c r="I32" s="99">
        <v>0.6527777777777778</v>
      </c>
      <c r="J32" s="95"/>
      <c r="K32" s="61" t="s">
        <v>194</v>
      </c>
      <c r="L32" s="87"/>
      <c r="M32" s="86">
        <v>2</v>
      </c>
      <c r="O32" s="59"/>
    </row>
    <row r="33" spans="1:15" ht="15" customHeight="1" thickBot="1">
      <c r="A33" s="108" t="s">
        <v>52</v>
      </c>
      <c r="B33" s="109">
        <v>4</v>
      </c>
      <c r="C33" s="110" t="s">
        <v>351</v>
      </c>
      <c r="D33" s="242">
        <v>22</v>
      </c>
      <c r="E33" s="245" t="s">
        <v>246</v>
      </c>
      <c r="F33" s="110" t="s">
        <v>350</v>
      </c>
      <c r="G33" s="242">
        <v>0</v>
      </c>
      <c r="H33" s="109">
        <v>2</v>
      </c>
      <c r="I33" s="111">
        <v>0.6527777777777778</v>
      </c>
      <c r="J33" s="120"/>
      <c r="K33" s="61" t="s">
        <v>194</v>
      </c>
      <c r="L33" s="87"/>
      <c r="M33" s="86">
        <v>3</v>
      </c>
      <c r="O33" s="59"/>
    </row>
    <row r="34" spans="1:15" ht="15" customHeight="1">
      <c r="A34" s="83" t="s">
        <v>53</v>
      </c>
      <c r="B34" s="84">
        <v>1</v>
      </c>
      <c r="C34" s="113" t="s">
        <v>329</v>
      </c>
      <c r="D34" s="243">
        <v>40</v>
      </c>
      <c r="E34" s="246" t="s">
        <v>246</v>
      </c>
      <c r="F34" s="113" t="s">
        <v>327</v>
      </c>
      <c r="G34" s="243">
        <v>14</v>
      </c>
      <c r="H34" s="84">
        <v>1</v>
      </c>
      <c r="I34" s="114">
        <v>0.6666666666666666</v>
      </c>
      <c r="J34" s="121"/>
      <c r="K34" s="61" t="s">
        <v>194</v>
      </c>
      <c r="L34" s="244" t="s">
        <v>337</v>
      </c>
      <c r="M34" s="86">
        <v>10</v>
      </c>
      <c r="O34" s="59"/>
    </row>
    <row r="35" spans="1:15" ht="15" customHeight="1">
      <c r="A35" s="90" t="s">
        <v>54</v>
      </c>
      <c r="B35" s="86">
        <v>2</v>
      </c>
      <c r="C35" s="85" t="s">
        <v>331</v>
      </c>
      <c r="D35" s="239">
        <v>19</v>
      </c>
      <c r="E35" s="244" t="s">
        <v>246</v>
      </c>
      <c r="F35" s="85" t="s">
        <v>330</v>
      </c>
      <c r="G35" s="239">
        <v>5</v>
      </c>
      <c r="H35" s="86">
        <v>2</v>
      </c>
      <c r="I35" s="94">
        <v>0.6666666666666666</v>
      </c>
      <c r="J35" s="95"/>
      <c r="K35" s="118" t="s">
        <v>250</v>
      </c>
      <c r="L35" s="100" t="s">
        <v>248</v>
      </c>
      <c r="M35" s="100" t="s">
        <v>249</v>
      </c>
      <c r="O35" s="59"/>
    </row>
    <row r="36" spans="1:15" ht="15" customHeight="1">
      <c r="A36" s="83" t="s">
        <v>55</v>
      </c>
      <c r="B36" s="86">
        <v>3</v>
      </c>
      <c r="C36" s="91" t="s">
        <v>334</v>
      </c>
      <c r="D36" s="240">
        <v>19</v>
      </c>
      <c r="E36" s="244" t="s">
        <v>246</v>
      </c>
      <c r="F36" s="85" t="s">
        <v>332</v>
      </c>
      <c r="G36" s="240">
        <v>5</v>
      </c>
      <c r="H36" s="93">
        <v>1</v>
      </c>
      <c r="I36" s="94">
        <v>0.6805555555555555</v>
      </c>
      <c r="J36" s="95"/>
      <c r="K36" s="118"/>
      <c r="L36" s="100"/>
      <c r="M36" s="100"/>
      <c r="O36" s="59"/>
    </row>
    <row r="37" spans="1:15" ht="15" customHeight="1">
      <c r="A37" s="90" t="s">
        <v>56</v>
      </c>
      <c r="B37" s="92">
        <v>10</v>
      </c>
      <c r="C37" s="91" t="s">
        <v>335</v>
      </c>
      <c r="D37" s="240">
        <v>20</v>
      </c>
      <c r="E37" s="244" t="s">
        <v>246</v>
      </c>
      <c r="F37" s="91" t="s">
        <v>337</v>
      </c>
      <c r="G37" s="240">
        <v>19</v>
      </c>
      <c r="H37" s="93">
        <v>2</v>
      </c>
      <c r="I37" s="94">
        <v>0.6805555555555555</v>
      </c>
      <c r="J37" s="95"/>
      <c r="K37" s="61" t="s">
        <v>194</v>
      </c>
      <c r="L37" s="87"/>
      <c r="M37" s="122">
        <v>1</v>
      </c>
      <c r="O37" s="59"/>
    </row>
    <row r="38" spans="1:15" ht="15" customHeight="1">
      <c r="A38" s="83" t="s">
        <v>57</v>
      </c>
      <c r="B38" s="92">
        <v>10</v>
      </c>
      <c r="C38" s="91" t="s">
        <v>338</v>
      </c>
      <c r="D38" s="240">
        <v>19</v>
      </c>
      <c r="E38" s="244" t="s">
        <v>246</v>
      </c>
      <c r="F38" s="91" t="s">
        <v>336</v>
      </c>
      <c r="G38" s="240">
        <v>12</v>
      </c>
      <c r="H38" s="233">
        <v>3</v>
      </c>
      <c r="I38" s="94">
        <v>0.6805555555555555</v>
      </c>
      <c r="J38" s="95"/>
      <c r="K38" s="61" t="s">
        <v>194</v>
      </c>
      <c r="L38" s="87"/>
      <c r="M38" s="122">
        <v>2</v>
      </c>
      <c r="O38" s="59"/>
    </row>
    <row r="39" spans="1:15" ht="15" customHeight="1">
      <c r="A39" s="90" t="s">
        <v>58</v>
      </c>
      <c r="B39" s="96">
        <v>1</v>
      </c>
      <c r="C39" s="97" t="s">
        <v>192</v>
      </c>
      <c r="D39" s="240">
        <v>19</v>
      </c>
      <c r="E39" s="244" t="s">
        <v>246</v>
      </c>
      <c r="F39" s="97" t="s">
        <v>339</v>
      </c>
      <c r="G39" s="240">
        <v>22</v>
      </c>
      <c r="H39" s="98">
        <v>1</v>
      </c>
      <c r="I39" s="99">
        <v>0.6944444444444445</v>
      </c>
      <c r="J39" s="70"/>
      <c r="K39" s="61" t="s">
        <v>194</v>
      </c>
      <c r="L39" s="87"/>
      <c r="M39" s="122">
        <v>3</v>
      </c>
      <c r="O39" s="59"/>
    </row>
    <row r="40" spans="1:15" ht="15" customHeight="1">
      <c r="A40" s="83" t="s">
        <v>59</v>
      </c>
      <c r="B40" s="96">
        <v>1</v>
      </c>
      <c r="C40" s="97" t="s">
        <v>341</v>
      </c>
      <c r="D40" s="240">
        <v>26</v>
      </c>
      <c r="E40" s="244" t="s">
        <v>246</v>
      </c>
      <c r="F40" s="97" t="s">
        <v>195</v>
      </c>
      <c r="G40" s="240">
        <v>24</v>
      </c>
      <c r="H40" s="98">
        <v>2</v>
      </c>
      <c r="I40" s="99">
        <v>0.6944444444444445</v>
      </c>
      <c r="J40" s="95"/>
      <c r="K40" s="61" t="s">
        <v>194</v>
      </c>
      <c r="L40" s="87"/>
      <c r="M40" s="122">
        <v>10</v>
      </c>
      <c r="O40" s="59"/>
    </row>
    <row r="41" spans="1:10" ht="15" customHeight="1">
      <c r="A41" s="90" t="s">
        <v>60</v>
      </c>
      <c r="B41" s="96">
        <v>2</v>
      </c>
      <c r="C41" s="97" t="s">
        <v>342</v>
      </c>
      <c r="D41" s="240">
        <v>14</v>
      </c>
      <c r="E41" s="244" t="s">
        <v>246</v>
      </c>
      <c r="F41" s="97" t="s">
        <v>344</v>
      </c>
      <c r="G41" s="240">
        <v>21</v>
      </c>
      <c r="H41" s="96">
        <v>1</v>
      </c>
      <c r="I41" s="99">
        <v>0.7083333333333334</v>
      </c>
      <c r="J41" s="95"/>
    </row>
    <row r="42" spans="1:10" ht="15" customHeight="1">
      <c r="A42" s="83" t="s">
        <v>61</v>
      </c>
      <c r="B42" s="96">
        <v>2</v>
      </c>
      <c r="C42" s="97" t="s">
        <v>345</v>
      </c>
      <c r="D42" s="240">
        <v>56</v>
      </c>
      <c r="E42" s="165" t="s">
        <v>246</v>
      </c>
      <c r="F42" s="97" t="s">
        <v>343</v>
      </c>
      <c r="G42" s="240">
        <v>0</v>
      </c>
      <c r="H42" s="166">
        <v>2</v>
      </c>
      <c r="I42" s="99">
        <v>0.7083333333333334</v>
      </c>
      <c r="J42" s="22" t="s">
        <v>0</v>
      </c>
    </row>
    <row r="43" spans="1:10" ht="15" customHeight="1">
      <c r="A43" s="90" t="s">
        <v>62</v>
      </c>
      <c r="B43" s="61">
        <v>3</v>
      </c>
      <c r="C43" s="234" t="s">
        <v>190</v>
      </c>
      <c r="D43" s="239">
        <v>10</v>
      </c>
      <c r="E43" s="244" t="s">
        <v>246</v>
      </c>
      <c r="F43" s="234" t="s">
        <v>348</v>
      </c>
      <c r="G43" s="239">
        <v>29</v>
      </c>
      <c r="H43" s="238">
        <v>1</v>
      </c>
      <c r="I43" s="99">
        <v>0.7222222222222222</v>
      </c>
      <c r="J43" s="95"/>
    </row>
    <row r="44" spans="1:10" ht="15" customHeight="1">
      <c r="A44" s="83" t="s">
        <v>63</v>
      </c>
      <c r="B44" s="77">
        <v>3</v>
      </c>
      <c r="C44" s="232" t="s">
        <v>347</v>
      </c>
      <c r="D44" s="241">
        <v>29</v>
      </c>
      <c r="E44" s="77" t="s">
        <v>246</v>
      </c>
      <c r="F44" s="232" t="s">
        <v>346</v>
      </c>
      <c r="G44" s="241">
        <v>5</v>
      </c>
      <c r="H44" s="77">
        <v>2</v>
      </c>
      <c r="I44" s="229">
        <v>0.7222222222222222</v>
      </c>
      <c r="J44" s="231"/>
    </row>
    <row r="45" spans="1:10" ht="15" customHeight="1">
      <c r="A45" s="90" t="s">
        <v>64</v>
      </c>
      <c r="B45" s="61">
        <v>4</v>
      </c>
      <c r="C45" s="101" t="s">
        <v>349</v>
      </c>
      <c r="D45" s="239">
        <v>17</v>
      </c>
      <c r="E45" s="244" t="s">
        <v>246</v>
      </c>
      <c r="F45" s="101" t="s">
        <v>351</v>
      </c>
      <c r="G45" s="239">
        <v>7</v>
      </c>
      <c r="H45" s="102">
        <v>1</v>
      </c>
      <c r="I45" s="123">
        <v>0.7361111111111112</v>
      </c>
      <c r="J45" s="89"/>
    </row>
    <row r="46" spans="1:10" ht="15" customHeight="1" thickBot="1">
      <c r="A46" s="108" t="s">
        <v>65</v>
      </c>
      <c r="B46" s="109">
        <v>4</v>
      </c>
      <c r="C46" s="110" t="s">
        <v>352</v>
      </c>
      <c r="D46" s="242">
        <v>21</v>
      </c>
      <c r="E46" s="245" t="s">
        <v>246</v>
      </c>
      <c r="F46" s="110" t="s">
        <v>350</v>
      </c>
      <c r="G46" s="242">
        <v>19</v>
      </c>
      <c r="H46" s="109">
        <v>2</v>
      </c>
      <c r="I46" s="124">
        <v>0.7361111111111112</v>
      </c>
      <c r="J46" s="112"/>
    </row>
    <row r="48" spans="1:2" ht="12.75">
      <c r="A48" s="125"/>
      <c r="B48" s="78" t="s">
        <v>194</v>
      </c>
    </row>
    <row r="49" spans="1:2" ht="12.75">
      <c r="A49" s="127"/>
      <c r="B49" s="78" t="s">
        <v>90</v>
      </c>
    </row>
  </sheetData>
  <sheetProtection/>
  <printOptions horizontalCentered="1"/>
  <pageMargins left="0.15748031496062992" right="0.15748031496062992" top="0.31496062992125984" bottom="0.31496062992125984" header="0" footer="0"/>
  <pageSetup fitToHeight="5" horizontalDpi="600" verticalDpi="600" orientation="portrait" paperSize="8" scale="1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4:M142"/>
  <sheetViews>
    <sheetView showGridLines="0" zoomScale="75" zoomScaleNormal="75" zoomScalePageLayoutView="0" workbookViewId="0" topLeftCell="A42">
      <selection activeCell="M58" sqref="M58"/>
    </sheetView>
  </sheetViews>
  <sheetFormatPr defaultColWidth="11.421875" defaultRowHeight="12.75"/>
  <cols>
    <col min="1" max="1" width="25.28125" style="0" customWidth="1"/>
    <col min="2" max="2" width="13.28125" style="0" customWidth="1"/>
    <col min="3" max="3" width="10.421875" style="0" customWidth="1"/>
    <col min="4" max="4" width="12.140625" style="0" customWidth="1"/>
    <col min="5" max="5" width="11.57421875" style="0" customWidth="1"/>
    <col min="6" max="6" width="10.421875" style="0" bestFit="1" customWidth="1"/>
    <col min="7" max="7" width="15.57421875" style="0" customWidth="1"/>
    <col min="8" max="8" width="12.421875" style="0" customWidth="1"/>
    <col min="9" max="9" width="9.57421875" style="0" customWidth="1"/>
    <col min="10" max="10" width="10.00390625" style="0" customWidth="1"/>
    <col min="11" max="11" width="16.140625" style="0" bestFit="1" customWidth="1"/>
  </cols>
  <sheetData>
    <row r="4" spans="1:11" ht="18">
      <c r="A4" s="488" t="s">
        <v>299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</row>
    <row r="6" spans="1:11" ht="18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ht="13.5" thickBot="1"/>
    <row r="8" spans="1:9" ht="13.5" thickBot="1">
      <c r="A8" s="130"/>
      <c r="B8" s="130"/>
      <c r="C8" s="130"/>
      <c r="D8" s="471" t="s">
        <v>241</v>
      </c>
      <c r="E8" s="472"/>
      <c r="F8" s="132" t="s">
        <v>251</v>
      </c>
      <c r="G8" s="471" t="s">
        <v>241</v>
      </c>
      <c r="H8" s="472"/>
      <c r="I8" s="132" t="s">
        <v>251</v>
      </c>
    </row>
    <row r="9" spans="1:9" ht="18.75" thickBot="1">
      <c r="A9" s="487" t="s">
        <v>265</v>
      </c>
      <c r="B9" s="487"/>
      <c r="C9" s="130"/>
      <c r="D9" s="133" t="str">
        <f>A10</f>
        <v>CASI</v>
      </c>
      <c r="E9" s="134"/>
      <c r="F9" s="135">
        <v>19</v>
      </c>
      <c r="G9" s="136" t="str">
        <f>A11</f>
        <v>SAN CARLOS</v>
      </c>
      <c r="H9" s="134"/>
      <c r="I9" s="135">
        <v>22</v>
      </c>
    </row>
    <row r="10" spans="1:9" ht="15.75" thickBot="1">
      <c r="A10" s="470" t="s">
        <v>192</v>
      </c>
      <c r="B10" s="470"/>
      <c r="C10" s="137"/>
      <c r="D10" s="133" t="str">
        <f>A12</f>
        <v>SAN FERNANDO</v>
      </c>
      <c r="E10" s="134"/>
      <c r="F10" s="138">
        <v>26</v>
      </c>
      <c r="G10" s="136" t="str">
        <f>A13</f>
        <v>SITAS</v>
      </c>
      <c r="H10" s="134"/>
      <c r="I10" s="135">
        <v>24</v>
      </c>
    </row>
    <row r="11" spans="1:9" ht="15.75" thickBot="1">
      <c r="A11" s="470" t="s">
        <v>124</v>
      </c>
      <c r="B11" s="470"/>
      <c r="C11" s="137"/>
      <c r="D11" s="139" t="str">
        <f>A10</f>
        <v>CASI</v>
      </c>
      <c r="E11" s="140"/>
      <c r="F11" s="135">
        <v>28</v>
      </c>
      <c r="G11" s="141" t="str">
        <f>A12</f>
        <v>SAN FERNANDO</v>
      </c>
      <c r="H11" s="140"/>
      <c r="I11" s="138">
        <v>0</v>
      </c>
    </row>
    <row r="12" spans="1:9" ht="15.75" thickBot="1">
      <c r="A12" s="470" t="s">
        <v>81</v>
      </c>
      <c r="B12" s="470"/>
      <c r="C12" s="137"/>
      <c r="D12" s="133" t="str">
        <f>A11</f>
        <v>SAN CARLOS</v>
      </c>
      <c r="E12" s="134"/>
      <c r="F12" s="135">
        <v>22</v>
      </c>
      <c r="G12" s="136" t="str">
        <f>A13</f>
        <v>SITAS</v>
      </c>
      <c r="H12" s="134"/>
      <c r="I12" s="138">
        <v>17</v>
      </c>
    </row>
    <row r="13" spans="1:9" ht="15.75" thickBot="1">
      <c r="A13" s="470" t="s">
        <v>195</v>
      </c>
      <c r="B13" s="470"/>
      <c r="C13" s="137"/>
      <c r="D13" s="133" t="str">
        <f>A10</f>
        <v>CASI</v>
      </c>
      <c r="E13" s="134"/>
      <c r="F13" s="135">
        <v>45</v>
      </c>
      <c r="G13" s="133" t="str">
        <f>A13</f>
        <v>SITAS</v>
      </c>
      <c r="H13" s="134"/>
      <c r="I13" s="138">
        <v>5</v>
      </c>
    </row>
    <row r="14" spans="1:9" ht="13.5" thickBot="1">
      <c r="A14" s="142"/>
      <c r="B14" s="142"/>
      <c r="C14" s="137"/>
      <c r="D14" s="133" t="str">
        <f>A11</f>
        <v>SAN CARLOS</v>
      </c>
      <c r="E14" s="134"/>
      <c r="F14" s="135">
        <v>15</v>
      </c>
      <c r="G14" s="136" t="str">
        <f>A12</f>
        <v>SAN FERNANDO</v>
      </c>
      <c r="H14" s="134"/>
      <c r="I14" s="138">
        <v>0</v>
      </c>
    </row>
    <row r="15" spans="1:11" ht="13.5" thickBot="1">
      <c r="A15" s="130"/>
      <c r="B15" s="130"/>
      <c r="C15" s="130"/>
      <c r="G15" s="130"/>
      <c r="H15" s="130"/>
      <c r="I15" s="130"/>
      <c r="J15" s="130"/>
      <c r="K15" s="130"/>
    </row>
    <row r="16" spans="1:11" ht="13.5" thickBot="1">
      <c r="A16" s="408" t="s">
        <v>253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10"/>
    </row>
    <row r="17" spans="1:11" ht="12.75">
      <c r="A17" s="8"/>
      <c r="B17" s="143"/>
      <c r="C17" s="143"/>
      <c r="D17" s="143"/>
      <c r="E17" s="143"/>
      <c r="F17" s="143"/>
      <c r="G17" s="143"/>
      <c r="H17" s="143"/>
      <c r="I17" s="143"/>
      <c r="J17" s="143" t="s">
        <v>0</v>
      </c>
      <c r="K17" s="143"/>
    </row>
    <row r="18" spans="1:13" ht="12.75">
      <c r="A18" s="144"/>
      <c r="B18" s="468" t="str">
        <f>A19</f>
        <v>CASI</v>
      </c>
      <c r="C18" s="469"/>
      <c r="D18" s="468" t="str">
        <f>A20</f>
        <v>SAN CARLOS</v>
      </c>
      <c r="E18" s="469"/>
      <c r="F18" s="468" t="str">
        <f>A21</f>
        <v>SAN FERNANDO</v>
      </c>
      <c r="G18" s="469"/>
      <c r="H18" s="468" t="str">
        <f>A13</f>
        <v>SITAS</v>
      </c>
      <c r="I18" s="469"/>
      <c r="J18" s="145" t="s">
        <v>254</v>
      </c>
      <c r="K18" s="145" t="s">
        <v>255</v>
      </c>
      <c r="L18" s="6" t="s">
        <v>256</v>
      </c>
      <c r="M18" s="6" t="s">
        <v>257</v>
      </c>
    </row>
    <row r="19" spans="1:13" ht="12.75">
      <c r="A19" s="146" t="str">
        <f>A10</f>
        <v>CASI</v>
      </c>
      <c r="B19" s="147"/>
      <c r="C19" s="147"/>
      <c r="D19" s="148">
        <f>IF(F9="","",F9)</f>
        <v>19</v>
      </c>
      <c r="E19" s="148">
        <f>IF(I9="","",I9)</f>
        <v>22</v>
      </c>
      <c r="F19" s="148">
        <f>IF(F11="","",F11)</f>
        <v>28</v>
      </c>
      <c r="G19" s="148">
        <f>IF(I11="","",I11)</f>
        <v>0</v>
      </c>
      <c r="H19" s="148">
        <f>IF(F13="","",F13)</f>
        <v>45</v>
      </c>
      <c r="I19" s="148">
        <f>IF(I13="","",I13)</f>
        <v>5</v>
      </c>
      <c r="J19" s="148">
        <f>SUM(D19,F19,H19)</f>
        <v>92</v>
      </c>
      <c r="K19" s="148">
        <f>SUM(E19,G19,I19)</f>
        <v>27</v>
      </c>
      <c r="L19" s="148">
        <f>SUM(J19-K19)</f>
        <v>65</v>
      </c>
      <c r="M19" s="237">
        <f>IF(F11&gt;I11,2,0)+IF(F11=I11,1,0)+IF(F9&gt;I9,2,0)+IF(F9=I9,1,0)+IF(F13&gt;I13,2,0)+IF(F13=I13,1,0)</f>
        <v>4</v>
      </c>
    </row>
    <row r="20" spans="1:13" ht="12.75">
      <c r="A20" s="146" t="str">
        <f>A11</f>
        <v>SAN CARLOS</v>
      </c>
      <c r="B20" s="148">
        <f>IF(I9="","",I9)</f>
        <v>22</v>
      </c>
      <c r="C20" s="148">
        <f>IF(F9="","",F9)</f>
        <v>19</v>
      </c>
      <c r="D20" s="147"/>
      <c r="E20" s="147"/>
      <c r="F20" s="148">
        <f>IF(F14="","",F14)</f>
        <v>15</v>
      </c>
      <c r="G20" s="148">
        <f>IF(I14="","",I14)</f>
        <v>0</v>
      </c>
      <c r="H20" s="148">
        <f>IF(F12="","",F12)</f>
        <v>22</v>
      </c>
      <c r="I20" s="148">
        <f>IF(I12="","",I12)</f>
        <v>17</v>
      </c>
      <c r="J20" s="148">
        <f>SUM(B20,F20,H20)</f>
        <v>59</v>
      </c>
      <c r="K20" s="148">
        <f>SUM(C20,G20,I20)</f>
        <v>36</v>
      </c>
      <c r="L20" s="148">
        <f>SUM(J20-K20)</f>
        <v>23</v>
      </c>
      <c r="M20" s="267">
        <f>IF(F12&gt;I12,2,0)+IF(F12=I12,1,0)+IF(I9&gt;F9,2,0)+IF(I9=F9,1,0)+IF(F14&gt;I14,2,0)+IF(F14=I14,1,0)</f>
        <v>6</v>
      </c>
    </row>
    <row r="21" spans="1:13" ht="12.75">
      <c r="A21" s="146" t="str">
        <f>A12</f>
        <v>SAN FERNANDO</v>
      </c>
      <c r="B21" s="148">
        <f>IF(I11="","",I11)</f>
        <v>0</v>
      </c>
      <c r="C21" s="148">
        <f>IF(F11="","",F11)</f>
        <v>28</v>
      </c>
      <c r="D21" s="148">
        <f>IF(I14="","",I14)</f>
        <v>0</v>
      </c>
      <c r="E21" s="148">
        <f>IF(F14="","",F14)</f>
        <v>15</v>
      </c>
      <c r="F21" s="147"/>
      <c r="G21" s="147"/>
      <c r="H21" s="148">
        <f>IF(F10="","",F10)</f>
        <v>26</v>
      </c>
      <c r="I21" s="148">
        <f>IF(I10="","",I10)</f>
        <v>24</v>
      </c>
      <c r="J21" s="148">
        <f>SUM(B21,D21,H21)</f>
        <v>26</v>
      </c>
      <c r="K21" s="148">
        <f>SUM(C21,E21,I21)</f>
        <v>67</v>
      </c>
      <c r="L21" s="148">
        <f>SUM(J21-K21)</f>
        <v>-41</v>
      </c>
      <c r="M21" s="37">
        <f>IF(I11&gt;F11,2,0)+IF(I11=F11,1,0)+IF(F10&gt;I10,2,0)+IF(F10=I10,1,0)+IF(I14&gt;F14,2,0)+IF(I14=F14,1,0)</f>
        <v>2</v>
      </c>
    </row>
    <row r="22" spans="1:13" ht="12.75">
      <c r="A22" s="146" t="str">
        <f>A13</f>
        <v>SITAS</v>
      </c>
      <c r="B22" s="148">
        <f>IF(I13="","",I13)</f>
        <v>5</v>
      </c>
      <c r="C22" s="148">
        <f>IF(F13="","",F13)</f>
        <v>45</v>
      </c>
      <c r="D22" s="148">
        <f>IF(I12="","",I12)</f>
        <v>17</v>
      </c>
      <c r="E22" s="148">
        <f>IF(F12="","",F12)</f>
        <v>22</v>
      </c>
      <c r="F22" s="148">
        <f>IF(I10="","",I10)</f>
        <v>24</v>
      </c>
      <c r="G22" s="148">
        <f>IF(F10="","",F10)</f>
        <v>26</v>
      </c>
      <c r="H22" s="147"/>
      <c r="I22" s="147"/>
      <c r="J22" s="148">
        <f>SUM(B22,D22,F22)</f>
        <v>46</v>
      </c>
      <c r="K22" s="148">
        <f>SUM(C22,E22,G22)</f>
        <v>93</v>
      </c>
      <c r="L22" s="148">
        <f>SUM(J22-K22)</f>
        <v>-47</v>
      </c>
      <c r="M22" s="37">
        <f>IF(I12&gt;F12,2,0)+IF(I12=F12,1,0)+IF(I10&gt;F10,2,0)+IF(I10=F10,1,0)+IF(I13&gt;F13,2,0)+IF(I13=F13,1,0)</f>
        <v>0</v>
      </c>
    </row>
    <row r="23" ht="13.5" thickBot="1"/>
    <row r="24" spans="1:9" ht="13.5" thickBot="1">
      <c r="A24" s="130"/>
      <c r="B24" s="130"/>
      <c r="C24" s="130"/>
      <c r="D24" s="471" t="s">
        <v>241</v>
      </c>
      <c r="E24" s="472"/>
      <c r="F24" s="132" t="s">
        <v>251</v>
      </c>
      <c r="G24" s="471" t="s">
        <v>241</v>
      </c>
      <c r="H24" s="472"/>
      <c r="I24" s="132" t="s">
        <v>251</v>
      </c>
    </row>
    <row r="25" spans="1:9" ht="18.75" thickBot="1">
      <c r="A25" s="487" t="s">
        <v>252</v>
      </c>
      <c r="B25" s="487"/>
      <c r="C25" s="130"/>
      <c r="D25" s="133" t="str">
        <f>A26</f>
        <v>BELGRANO ATHL.</v>
      </c>
      <c r="E25" s="134"/>
      <c r="F25" s="135">
        <v>14</v>
      </c>
      <c r="G25" s="136" t="str">
        <f>A27</f>
        <v>BUENOS AIRES</v>
      </c>
      <c r="H25" s="134"/>
      <c r="I25" s="135">
        <v>21</v>
      </c>
    </row>
    <row r="26" spans="1:9" ht="15.75" thickBot="1">
      <c r="A26" s="470" t="s">
        <v>389</v>
      </c>
      <c r="B26" s="470"/>
      <c r="C26" s="137"/>
      <c r="D26" s="133" t="str">
        <f>A28</f>
        <v>OLIVOS</v>
      </c>
      <c r="E26" s="134"/>
      <c r="F26" s="138">
        <v>56</v>
      </c>
      <c r="G26" s="136" t="str">
        <f>A29</f>
        <v>TIRO F. DE SAN PEDRO</v>
      </c>
      <c r="H26" s="134"/>
      <c r="I26" s="135">
        <v>0</v>
      </c>
    </row>
    <row r="27" spans="1:9" ht="15.75" thickBot="1">
      <c r="A27" s="470" t="s">
        <v>86</v>
      </c>
      <c r="B27" s="470"/>
      <c r="C27" s="137"/>
      <c r="D27" s="139" t="str">
        <f>A26</f>
        <v>BELGRANO ATHL.</v>
      </c>
      <c r="E27" s="140"/>
      <c r="F27" s="135">
        <v>24</v>
      </c>
      <c r="G27" s="141" t="str">
        <f>A28</f>
        <v>OLIVOS</v>
      </c>
      <c r="H27" s="140"/>
      <c r="I27" s="138">
        <v>14</v>
      </c>
    </row>
    <row r="28" spans="1:9" ht="15.75" thickBot="1">
      <c r="A28" s="470" t="s">
        <v>77</v>
      </c>
      <c r="B28" s="470"/>
      <c r="C28" s="137"/>
      <c r="D28" s="133" t="str">
        <f>A27</f>
        <v>BUENOS AIRES</v>
      </c>
      <c r="E28" s="134"/>
      <c r="F28" s="135">
        <v>40</v>
      </c>
      <c r="G28" s="136" t="str">
        <f>A29</f>
        <v>TIRO F. DE SAN PEDRO</v>
      </c>
      <c r="H28" s="134"/>
      <c r="I28" s="138">
        <v>12</v>
      </c>
    </row>
    <row r="29" spans="1:9" ht="15.75" thickBot="1">
      <c r="A29" s="470" t="s">
        <v>390</v>
      </c>
      <c r="B29" s="470"/>
      <c r="C29" s="137"/>
      <c r="D29" s="133" t="str">
        <f>A26</f>
        <v>BELGRANO ATHL.</v>
      </c>
      <c r="E29" s="134"/>
      <c r="F29" s="135">
        <v>61</v>
      </c>
      <c r="G29" s="133" t="str">
        <f>A29</f>
        <v>TIRO F. DE SAN PEDRO</v>
      </c>
      <c r="H29" s="134"/>
      <c r="I29" s="138">
        <v>0</v>
      </c>
    </row>
    <row r="30" spans="1:9" ht="13.5" thickBot="1">
      <c r="A30" s="142"/>
      <c r="B30" s="142"/>
      <c r="C30" s="137"/>
      <c r="D30" s="133" t="str">
        <f>A27</f>
        <v>BUENOS AIRES</v>
      </c>
      <c r="E30" s="134"/>
      <c r="F30" s="135">
        <v>5</v>
      </c>
      <c r="G30" s="136" t="str">
        <f>A28</f>
        <v>OLIVOS</v>
      </c>
      <c r="H30" s="134"/>
      <c r="I30" s="138">
        <v>10</v>
      </c>
    </row>
    <row r="31" spans="1:11" ht="13.5" thickBot="1">
      <c r="A31" s="130"/>
      <c r="B31" s="130"/>
      <c r="C31" s="130"/>
      <c r="G31" s="130"/>
      <c r="H31" s="130"/>
      <c r="I31" s="130"/>
      <c r="J31" s="130"/>
      <c r="K31" s="130"/>
    </row>
    <row r="32" spans="1:11" ht="13.5" thickBot="1">
      <c r="A32" s="408" t="s">
        <v>253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10"/>
    </row>
    <row r="33" spans="1:11" ht="12.75">
      <c r="A33" s="8"/>
      <c r="B33" s="143"/>
      <c r="C33" s="143"/>
      <c r="D33" s="143"/>
      <c r="E33" s="143"/>
      <c r="F33" s="143"/>
      <c r="G33" s="143"/>
      <c r="H33" s="143"/>
      <c r="I33" s="143"/>
      <c r="J33" s="143" t="s">
        <v>0</v>
      </c>
      <c r="K33" s="143"/>
    </row>
    <row r="34" spans="1:13" ht="12.75">
      <c r="A34" s="144"/>
      <c r="B34" s="468" t="str">
        <f>A35</f>
        <v>BELGRANO ATHL.</v>
      </c>
      <c r="C34" s="469"/>
      <c r="D34" s="468" t="str">
        <f>A36</f>
        <v>BUENOS AIRES</v>
      </c>
      <c r="E34" s="469"/>
      <c r="F34" s="468" t="str">
        <f>A37</f>
        <v>OLIVOS</v>
      </c>
      <c r="G34" s="469"/>
      <c r="H34" s="468" t="str">
        <f>A29</f>
        <v>TIRO F. DE SAN PEDRO</v>
      </c>
      <c r="I34" s="469"/>
      <c r="J34" s="145" t="s">
        <v>254</v>
      </c>
      <c r="K34" s="145" t="s">
        <v>255</v>
      </c>
      <c r="L34" s="6" t="s">
        <v>256</v>
      </c>
      <c r="M34" s="6" t="s">
        <v>257</v>
      </c>
    </row>
    <row r="35" spans="1:13" ht="12.75">
      <c r="A35" s="146" t="str">
        <f>A26</f>
        <v>BELGRANO ATHL.</v>
      </c>
      <c r="B35" s="147"/>
      <c r="C35" s="147"/>
      <c r="D35" s="148">
        <f>IF(F25="","",F25)</f>
        <v>14</v>
      </c>
      <c r="E35" s="148">
        <f>IF(I25="","",I25)</f>
        <v>21</v>
      </c>
      <c r="F35" s="148">
        <f>IF(F27="","",F27)</f>
        <v>24</v>
      </c>
      <c r="G35" s="148">
        <f>IF(I27="","",I27)</f>
        <v>14</v>
      </c>
      <c r="H35" s="148">
        <f>IF(F29="","",F29)</f>
        <v>61</v>
      </c>
      <c r="I35" s="148">
        <f>IF(I29="","",I29)</f>
        <v>0</v>
      </c>
      <c r="J35" s="148">
        <f>SUM(D35,F35,H35)</f>
        <v>99</v>
      </c>
      <c r="K35" s="148">
        <f>SUM(E35,G35,I35)</f>
        <v>35</v>
      </c>
      <c r="L35" s="148">
        <f>SUM(J35-K35)</f>
        <v>64</v>
      </c>
      <c r="M35" s="149">
        <f>IF(F27&gt;I27,2,0)+IF(F27=I27,1,0)+IF(F25&gt;I25,2,0)+IF(F25=I25,1,0)+IF(F29&gt;I29,2,0)+IF(F29=I29,1,0)</f>
        <v>4</v>
      </c>
    </row>
    <row r="36" spans="1:13" ht="12.75">
      <c r="A36" s="146" t="str">
        <f>A27</f>
        <v>BUENOS AIRES</v>
      </c>
      <c r="B36" s="148">
        <f>IF(I25="","",I25)</f>
        <v>21</v>
      </c>
      <c r="C36" s="148">
        <f>IF(F25="","",F25)</f>
        <v>14</v>
      </c>
      <c r="D36" s="147"/>
      <c r="E36" s="147"/>
      <c r="F36" s="148">
        <f>IF(F30="","",F30)</f>
        <v>5</v>
      </c>
      <c r="G36" s="148">
        <f>IF(I30="","",I30)</f>
        <v>10</v>
      </c>
      <c r="H36" s="148">
        <f>IF(F28="","",F28)</f>
        <v>40</v>
      </c>
      <c r="I36" s="148">
        <f>IF(I28="","",I28)</f>
        <v>12</v>
      </c>
      <c r="J36" s="148">
        <f>SUM(B36,F36,H36)</f>
        <v>66</v>
      </c>
      <c r="K36" s="148">
        <f>SUM(C36,G36,I36)</f>
        <v>36</v>
      </c>
      <c r="L36" s="148">
        <f>SUM(J36-K36)</f>
        <v>30</v>
      </c>
      <c r="M36" s="167">
        <f>IF(F28&gt;I28,2,0)+IF(F28=I28,1,0)+IF(I25&gt;F25,2,0)+IF(I25=F25,1,0)+IF(F30&gt;I30,2,0)+IF(F30=I30,1,0)</f>
        <v>4</v>
      </c>
    </row>
    <row r="37" spans="1:13" ht="12.75">
      <c r="A37" s="146" t="str">
        <f>A28</f>
        <v>OLIVOS</v>
      </c>
      <c r="B37" s="148">
        <f>IF(I27="","",I27)</f>
        <v>14</v>
      </c>
      <c r="C37" s="148">
        <f>IF(F27="","",F27)</f>
        <v>24</v>
      </c>
      <c r="D37" s="148">
        <f>IF(I30="","",I30)</f>
        <v>10</v>
      </c>
      <c r="E37" s="148">
        <f>IF(F30="","",F30)</f>
        <v>5</v>
      </c>
      <c r="F37" s="147"/>
      <c r="G37" s="147"/>
      <c r="H37" s="148">
        <f>IF(F26="","",F26)</f>
        <v>56</v>
      </c>
      <c r="I37" s="148">
        <f>IF(I26="","",I26)</f>
        <v>0</v>
      </c>
      <c r="J37" s="148">
        <f>SUM(B37,D37,H37)</f>
        <v>80</v>
      </c>
      <c r="K37" s="148">
        <f>SUM(C37,E37,I37)</f>
        <v>29</v>
      </c>
      <c r="L37" s="148">
        <f>SUM(J37-K37)</f>
        <v>51</v>
      </c>
      <c r="M37" s="37">
        <f>IF(I27&gt;F27,2,0)+IF(I27=F27,1,0)+IF(F26&gt;I26,2,0)+IF(F26=I26,1,0)+IF(I30&gt;F30,2,0)+IF(I30=F30,1,0)</f>
        <v>4</v>
      </c>
    </row>
    <row r="38" spans="1:13" ht="12.75">
      <c r="A38" s="146" t="str">
        <f>A29</f>
        <v>TIRO F. DE SAN PEDRO</v>
      </c>
      <c r="B38" s="148">
        <f>IF(I29="","",I29)</f>
        <v>0</v>
      </c>
      <c r="C38" s="148">
        <f>IF(F29="","",F29)</f>
        <v>61</v>
      </c>
      <c r="D38" s="148">
        <f>IF(I28="","",I28)</f>
        <v>12</v>
      </c>
      <c r="E38" s="148">
        <f>IF(F28="","",F28)</f>
        <v>40</v>
      </c>
      <c r="F38" s="148">
        <f>IF(I26="","",I26)</f>
        <v>0</v>
      </c>
      <c r="G38" s="148">
        <f>IF(F26="","",F26)</f>
        <v>56</v>
      </c>
      <c r="H38" s="147"/>
      <c r="I38" s="147"/>
      <c r="J38" s="148">
        <f>SUM(B38,D38,F38)</f>
        <v>12</v>
      </c>
      <c r="K38" s="148">
        <f>SUM(C38,E38,G38)</f>
        <v>157</v>
      </c>
      <c r="L38" s="148">
        <f>SUM(J38-K38)</f>
        <v>-145</v>
      </c>
      <c r="M38" s="37">
        <f>IF(I28&gt;F28,2,0)+IF(I28=F28,1,0)+IF(I26&gt;F26,2,0)+IF(I26=F26,1,0)+IF(I29&gt;F29,2,0)+IF(I29=F29,1,0)</f>
        <v>0</v>
      </c>
    </row>
    <row r="39" ht="13.5" thickBot="1"/>
    <row r="40" spans="1:9" ht="13.5" thickBot="1">
      <c r="A40" s="130"/>
      <c r="B40" s="130"/>
      <c r="C40" s="130"/>
      <c r="D40" s="471" t="s">
        <v>241</v>
      </c>
      <c r="E40" s="472"/>
      <c r="F40" s="132" t="s">
        <v>251</v>
      </c>
      <c r="G40" s="471" t="s">
        <v>241</v>
      </c>
      <c r="H40" s="472"/>
      <c r="I40" s="132" t="s">
        <v>251</v>
      </c>
    </row>
    <row r="41" spans="1:9" ht="18.75" thickBot="1">
      <c r="A41" s="487" t="s">
        <v>266</v>
      </c>
      <c r="B41" s="487"/>
      <c r="C41" s="130"/>
      <c r="D41" s="133" t="str">
        <f>A42</f>
        <v>SIC</v>
      </c>
      <c r="E41" s="134"/>
      <c r="F41" s="135">
        <v>31</v>
      </c>
      <c r="G41" s="136" t="str">
        <f>A43</f>
        <v>LOS MATREROS</v>
      </c>
      <c r="H41" s="134"/>
      <c r="I41" s="135">
        <v>0</v>
      </c>
    </row>
    <row r="42" spans="1:9" ht="15.75" thickBot="1">
      <c r="A42" s="470" t="s">
        <v>190</v>
      </c>
      <c r="B42" s="470"/>
      <c r="C42" s="137"/>
      <c r="D42" s="133" t="str">
        <f>A44</f>
        <v>HINDU</v>
      </c>
      <c r="E42" s="134"/>
      <c r="F42" s="138">
        <v>29</v>
      </c>
      <c r="G42" s="136" t="str">
        <f>A45</f>
        <v>ST. BRENDANS</v>
      </c>
      <c r="H42" s="134"/>
      <c r="I42" s="135">
        <v>14</v>
      </c>
    </row>
    <row r="43" spans="1:9" ht="15.75" thickBot="1">
      <c r="A43" s="470" t="s">
        <v>111</v>
      </c>
      <c r="B43" s="470"/>
      <c r="C43" s="137"/>
      <c r="D43" s="139" t="str">
        <f>A42</f>
        <v>SIC</v>
      </c>
      <c r="E43" s="140"/>
      <c r="F43" s="135">
        <v>10</v>
      </c>
      <c r="G43" s="141" t="str">
        <f>A44</f>
        <v>HINDU</v>
      </c>
      <c r="H43" s="140"/>
      <c r="I43" s="138">
        <v>29</v>
      </c>
    </row>
    <row r="44" spans="1:9" ht="15.75" thickBot="1">
      <c r="A44" s="470" t="s">
        <v>76</v>
      </c>
      <c r="B44" s="470"/>
      <c r="C44" s="137"/>
      <c r="D44" s="133" t="str">
        <f>A43</f>
        <v>LOS MATREROS</v>
      </c>
      <c r="E44" s="134"/>
      <c r="F44" s="135">
        <v>29</v>
      </c>
      <c r="G44" s="136" t="str">
        <f>A45</f>
        <v>ST. BRENDANS</v>
      </c>
      <c r="H44" s="134"/>
      <c r="I44" s="138">
        <v>5</v>
      </c>
    </row>
    <row r="45" spans="1:9" ht="15.75" thickBot="1">
      <c r="A45" s="470" t="s">
        <v>215</v>
      </c>
      <c r="B45" s="470"/>
      <c r="C45" s="137"/>
      <c r="D45" s="133" t="str">
        <f>A42</f>
        <v>SIC</v>
      </c>
      <c r="E45" s="134"/>
      <c r="F45" s="135">
        <v>34</v>
      </c>
      <c r="G45" s="133" t="str">
        <f>A45</f>
        <v>ST. BRENDANS</v>
      </c>
      <c r="H45" s="134"/>
      <c r="I45" s="138">
        <v>5</v>
      </c>
    </row>
    <row r="46" spans="1:9" ht="13.5" thickBot="1">
      <c r="A46" s="142"/>
      <c r="B46" s="142"/>
      <c r="C46" s="137"/>
      <c r="D46" s="133" t="str">
        <f>A43</f>
        <v>LOS MATREROS</v>
      </c>
      <c r="E46" s="134"/>
      <c r="F46" s="135">
        <v>0</v>
      </c>
      <c r="G46" s="136" t="str">
        <f>A44</f>
        <v>HINDU</v>
      </c>
      <c r="H46" s="134"/>
      <c r="I46" s="138">
        <v>35</v>
      </c>
    </row>
    <row r="47" spans="1:11" ht="13.5" thickBot="1">
      <c r="A47" s="130"/>
      <c r="B47" s="130"/>
      <c r="C47" s="130"/>
      <c r="G47" s="130"/>
      <c r="H47" s="130"/>
      <c r="I47" s="130"/>
      <c r="J47" s="130"/>
      <c r="K47" s="130"/>
    </row>
    <row r="48" spans="1:11" ht="13.5" thickBot="1">
      <c r="A48" s="408" t="s">
        <v>253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10"/>
    </row>
    <row r="49" spans="1:11" ht="12.75">
      <c r="A49" s="8"/>
      <c r="B49" s="143"/>
      <c r="C49" s="143"/>
      <c r="D49" s="143"/>
      <c r="E49" s="143"/>
      <c r="F49" s="143"/>
      <c r="G49" s="143"/>
      <c r="H49" s="143"/>
      <c r="I49" s="143"/>
      <c r="J49" s="143" t="s">
        <v>0</v>
      </c>
      <c r="K49" s="143"/>
    </row>
    <row r="50" spans="1:13" ht="12.75">
      <c r="A50" s="144"/>
      <c r="B50" s="468" t="str">
        <f>A51</f>
        <v>SIC</v>
      </c>
      <c r="C50" s="469"/>
      <c r="D50" s="468" t="str">
        <f>A52</f>
        <v>LOS MATREROS</v>
      </c>
      <c r="E50" s="469"/>
      <c r="F50" s="468" t="str">
        <f>A53</f>
        <v>HINDU</v>
      </c>
      <c r="G50" s="469"/>
      <c r="H50" s="468" t="str">
        <f>A45</f>
        <v>ST. BRENDANS</v>
      </c>
      <c r="I50" s="469"/>
      <c r="J50" s="145" t="s">
        <v>254</v>
      </c>
      <c r="K50" s="145" t="s">
        <v>255</v>
      </c>
      <c r="L50" s="6" t="s">
        <v>256</v>
      </c>
      <c r="M50" s="6" t="s">
        <v>257</v>
      </c>
    </row>
    <row r="51" spans="1:13" ht="12.75">
      <c r="A51" s="146" t="str">
        <f>A42</f>
        <v>SIC</v>
      </c>
      <c r="B51" s="147"/>
      <c r="C51" s="147"/>
      <c r="D51" s="148">
        <f>IF(F41="","",F41)</f>
        <v>31</v>
      </c>
      <c r="E51" s="148">
        <f>IF(I41="","",I41)</f>
        <v>0</v>
      </c>
      <c r="F51" s="148">
        <f>IF(F43="","",F43)</f>
        <v>10</v>
      </c>
      <c r="G51" s="148">
        <f>IF(I43="","",I43)</f>
        <v>29</v>
      </c>
      <c r="H51" s="148">
        <f>IF(F45="","",F45)</f>
        <v>34</v>
      </c>
      <c r="I51" s="148">
        <f>IF(I45="","",I45)</f>
        <v>5</v>
      </c>
      <c r="J51" s="148">
        <f>SUM(D51,F51,H51)</f>
        <v>75</v>
      </c>
      <c r="K51" s="148">
        <f>SUM(E51,G51,I51)</f>
        <v>34</v>
      </c>
      <c r="L51" s="148">
        <f>SUM(J51-K51)</f>
        <v>41</v>
      </c>
      <c r="M51" s="37">
        <f>IF(F43&gt;I43,2,0)+IF(F43=I43,1,0)+IF(F41&gt;I41,2,0)+IF(F41=I41,1,0)+IF(F45&gt;I45,2,0)+IF(F45=I45,1,0)</f>
        <v>4</v>
      </c>
    </row>
    <row r="52" spans="1:13" ht="12.75">
      <c r="A52" s="146" t="str">
        <f>A43</f>
        <v>LOS MATREROS</v>
      </c>
      <c r="B52" s="148">
        <f>IF(I41="","",I41)</f>
        <v>0</v>
      </c>
      <c r="C52" s="148">
        <f>IF(F41="","",F41)</f>
        <v>31</v>
      </c>
      <c r="D52" s="147"/>
      <c r="E52" s="147"/>
      <c r="F52" s="148">
        <f>IF(F46="","",F46)</f>
        <v>0</v>
      </c>
      <c r="G52" s="148">
        <f>IF(I46="","",I46)</f>
        <v>35</v>
      </c>
      <c r="H52" s="148">
        <f>IF(F44="","",F44)</f>
        <v>29</v>
      </c>
      <c r="I52" s="148">
        <f>IF(I44="","",I44)</f>
        <v>5</v>
      </c>
      <c r="J52" s="148">
        <f>SUM(B52,F52,H52)</f>
        <v>29</v>
      </c>
      <c r="K52" s="148">
        <f>SUM(C52,G52,I52)</f>
        <v>71</v>
      </c>
      <c r="L52" s="148">
        <f>SUM(J52-K52)</f>
        <v>-42</v>
      </c>
      <c r="M52" s="37">
        <f>IF(F44&gt;I44,2,0)+IF(F44=I44,1,0)+IF(I41&gt;F41,2,0)+IF(I41=F41,1,0)+IF(F46&gt;I46,2,0)+IF(F46=I46,1,0)</f>
        <v>2</v>
      </c>
    </row>
    <row r="53" spans="1:13" ht="12.75">
      <c r="A53" s="146" t="str">
        <f>A44</f>
        <v>HINDU</v>
      </c>
      <c r="B53" s="148">
        <f>IF(I43="","",I43)</f>
        <v>29</v>
      </c>
      <c r="C53" s="148">
        <f>IF(F43="","",F43)</f>
        <v>10</v>
      </c>
      <c r="D53" s="148">
        <f>IF(I46="","",I46)</f>
        <v>35</v>
      </c>
      <c r="E53" s="148">
        <f>IF(F46="","",F46)</f>
        <v>0</v>
      </c>
      <c r="F53" s="147"/>
      <c r="G53" s="147"/>
      <c r="H53" s="148">
        <f>IF(F42="","",F42)</f>
        <v>29</v>
      </c>
      <c r="I53" s="148">
        <f>IF(I42="","",I42)</f>
        <v>14</v>
      </c>
      <c r="J53" s="148">
        <f>SUM(B53,D53,H53)</f>
        <v>93</v>
      </c>
      <c r="K53" s="148">
        <f>SUM(C53,E53,I53)</f>
        <v>24</v>
      </c>
      <c r="L53" s="148">
        <f>SUM(J53-K53)</f>
        <v>69</v>
      </c>
      <c r="M53" s="149">
        <f>IF(I43&gt;F43,2,0)+IF(I43=F43,1,0)+IF(F42&gt;I42,2,0)+IF(F42=I42,1,0)+IF(I46&gt;F46,2,0)+IF(I46=F46,1,0)</f>
        <v>6</v>
      </c>
    </row>
    <row r="54" spans="1:13" ht="12.75">
      <c r="A54" s="146" t="str">
        <f>A45</f>
        <v>ST. BRENDANS</v>
      </c>
      <c r="B54" s="148">
        <f>IF(I45="","",I45)</f>
        <v>5</v>
      </c>
      <c r="C54" s="148">
        <f>IF(F45="","",F45)</f>
        <v>34</v>
      </c>
      <c r="D54" s="148">
        <f>IF(I44="","",I44)</f>
        <v>5</v>
      </c>
      <c r="E54" s="148">
        <f>IF(F44="","",F44)</f>
        <v>29</v>
      </c>
      <c r="F54" s="148">
        <f>IF(I42="","",I42)</f>
        <v>14</v>
      </c>
      <c r="G54" s="148">
        <f>IF(F42="","",F42)</f>
        <v>29</v>
      </c>
      <c r="H54" s="147"/>
      <c r="I54" s="147"/>
      <c r="J54" s="148">
        <f>SUM(B54,D54,F54)</f>
        <v>24</v>
      </c>
      <c r="K54" s="148">
        <f>SUM(C54,E54,G54)</f>
        <v>92</v>
      </c>
      <c r="L54" s="148">
        <f>SUM(J54-K54)</f>
        <v>-68</v>
      </c>
      <c r="M54" s="37">
        <f>IF(I44&gt;F44,2,0)+IF(I44=F44,1,0)+IF(I42&gt;F42,2,0)+IF(I42=F42,1,0)+IF(I45&gt;F45,2,0)+IF(I45=F45,1,0)</f>
        <v>0</v>
      </c>
    </row>
    <row r="55" ht="13.5" thickBot="1"/>
    <row r="56" spans="1:9" ht="13.5" thickBot="1">
      <c r="A56" s="130"/>
      <c r="B56" s="130"/>
      <c r="C56" s="130"/>
      <c r="D56" s="471" t="s">
        <v>241</v>
      </c>
      <c r="E56" s="472"/>
      <c r="F56" s="132" t="s">
        <v>251</v>
      </c>
      <c r="G56" s="471" t="s">
        <v>241</v>
      </c>
      <c r="H56" s="472"/>
      <c r="I56" s="132" t="s">
        <v>251</v>
      </c>
    </row>
    <row r="57" spans="1:9" ht="18.75" thickBot="1">
      <c r="A57" s="487" t="s">
        <v>273</v>
      </c>
      <c r="B57" s="487"/>
      <c r="C57" s="130"/>
      <c r="D57" s="133" t="str">
        <f>A58</f>
        <v>NEWMAN</v>
      </c>
      <c r="E57" s="134"/>
      <c r="F57" s="135">
        <v>17</v>
      </c>
      <c r="G57" s="136" t="str">
        <f>A59</f>
        <v>SAN LUIS</v>
      </c>
      <c r="H57" s="134"/>
      <c r="I57" s="135">
        <v>7</v>
      </c>
    </row>
    <row r="58" spans="1:9" ht="15.75" thickBot="1">
      <c r="A58" s="470" t="s">
        <v>78</v>
      </c>
      <c r="B58" s="470"/>
      <c r="C58" s="137"/>
      <c r="D58" s="133" t="str">
        <f>A60</f>
        <v>PUEYRREDON</v>
      </c>
      <c r="E58" s="134"/>
      <c r="F58" s="138">
        <v>21</v>
      </c>
      <c r="G58" s="136" t="str">
        <f>A61</f>
        <v>MONTE GRANDE</v>
      </c>
      <c r="H58" s="134"/>
      <c r="I58" s="135">
        <v>19</v>
      </c>
    </row>
    <row r="59" spans="1:9" ht="15.75" thickBot="1">
      <c r="A59" s="470" t="s">
        <v>115</v>
      </c>
      <c r="B59" s="470"/>
      <c r="C59" s="137"/>
      <c r="D59" s="139" t="str">
        <f>A58</f>
        <v>NEWMAN</v>
      </c>
      <c r="E59" s="140"/>
      <c r="F59" s="135">
        <v>43</v>
      </c>
      <c r="G59" s="141" t="str">
        <f>A60</f>
        <v>PUEYRREDON</v>
      </c>
      <c r="H59" s="140"/>
      <c r="I59" s="138">
        <v>5</v>
      </c>
    </row>
    <row r="60" spans="1:9" ht="15.75" thickBot="1">
      <c r="A60" s="470" t="s">
        <v>206</v>
      </c>
      <c r="B60" s="470"/>
      <c r="C60" s="137"/>
      <c r="D60" s="133" t="str">
        <f>A59</f>
        <v>SAN LUIS</v>
      </c>
      <c r="E60" s="134"/>
      <c r="F60" s="135">
        <v>22</v>
      </c>
      <c r="G60" s="136" t="str">
        <f>A61</f>
        <v>MONTE GRANDE</v>
      </c>
      <c r="H60" s="134"/>
      <c r="I60" s="138">
        <v>0</v>
      </c>
    </row>
    <row r="61" spans="1:9" ht="15.75" thickBot="1">
      <c r="A61" s="470" t="s">
        <v>172</v>
      </c>
      <c r="B61" s="470"/>
      <c r="C61" s="137"/>
      <c r="D61" s="133" t="str">
        <f>A58</f>
        <v>NEWMAN</v>
      </c>
      <c r="E61" s="134"/>
      <c r="F61" s="135">
        <v>29</v>
      </c>
      <c r="G61" s="133" t="str">
        <f>A61</f>
        <v>MONTE GRANDE</v>
      </c>
      <c r="H61" s="134"/>
      <c r="I61" s="138">
        <v>0</v>
      </c>
    </row>
    <row r="62" spans="1:9" ht="13.5" thickBot="1">
      <c r="A62" s="142"/>
      <c r="B62" s="142"/>
      <c r="C62" s="137"/>
      <c r="D62" s="133" t="str">
        <f>A59</f>
        <v>SAN LUIS</v>
      </c>
      <c r="E62" s="134"/>
      <c r="F62" s="135">
        <v>10</v>
      </c>
      <c r="G62" s="136" t="str">
        <f>A60</f>
        <v>PUEYRREDON</v>
      </c>
      <c r="H62" s="134"/>
      <c r="I62" s="138">
        <v>27</v>
      </c>
    </row>
    <row r="63" spans="1:11" ht="12.75">
      <c r="A63" s="130"/>
      <c r="B63" s="130"/>
      <c r="C63" s="130"/>
      <c r="G63" s="130"/>
      <c r="H63" s="130"/>
      <c r="I63" s="130"/>
      <c r="J63" s="130"/>
      <c r="K63" s="130"/>
    </row>
    <row r="64" spans="1:11" ht="13.5" thickBot="1">
      <c r="A64" s="130"/>
      <c r="B64" s="130"/>
      <c r="C64" s="130"/>
      <c r="G64" s="130"/>
      <c r="H64" s="130"/>
      <c r="I64" s="130"/>
      <c r="J64" s="130"/>
      <c r="K64" s="130"/>
    </row>
    <row r="65" spans="1:11" ht="13.5" thickBot="1">
      <c r="A65" s="408" t="s">
        <v>253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10"/>
    </row>
    <row r="66" spans="1:11" ht="12.75">
      <c r="A66" s="8"/>
      <c r="B66" s="143"/>
      <c r="C66" s="143"/>
      <c r="D66" s="143"/>
      <c r="E66" s="143"/>
      <c r="F66" s="143"/>
      <c r="G66" s="143"/>
      <c r="H66" s="143"/>
      <c r="I66" s="143"/>
      <c r="J66" s="143" t="s">
        <v>0</v>
      </c>
      <c r="K66" s="143"/>
    </row>
    <row r="67" spans="1:13" ht="12.75">
      <c r="A67" s="144"/>
      <c r="B67" s="468" t="str">
        <f>A68</f>
        <v>NEWMAN</v>
      </c>
      <c r="C67" s="469"/>
      <c r="D67" s="468" t="str">
        <f>A69</f>
        <v>SAN LUIS</v>
      </c>
      <c r="E67" s="469"/>
      <c r="F67" s="468" t="str">
        <f>A70</f>
        <v>PUEYRREDON</v>
      </c>
      <c r="G67" s="469"/>
      <c r="H67" s="468" t="str">
        <f>A61</f>
        <v>MONTE GRANDE</v>
      </c>
      <c r="I67" s="469"/>
      <c r="J67" s="145" t="s">
        <v>254</v>
      </c>
      <c r="K67" s="145" t="s">
        <v>255</v>
      </c>
      <c r="L67" s="6" t="s">
        <v>256</v>
      </c>
      <c r="M67" s="6" t="s">
        <v>257</v>
      </c>
    </row>
    <row r="68" spans="1:13" ht="12.75">
      <c r="A68" s="146" t="str">
        <f>A58</f>
        <v>NEWMAN</v>
      </c>
      <c r="B68" s="147"/>
      <c r="C68" s="147"/>
      <c r="D68" s="148">
        <f>IF(F57="","",F57)</f>
        <v>17</v>
      </c>
      <c r="E68" s="148">
        <f>IF(I57="","",I57)</f>
        <v>7</v>
      </c>
      <c r="F68" s="148">
        <f>IF(F59="","",F59)</f>
        <v>43</v>
      </c>
      <c r="G68" s="148">
        <f>IF(I59="","",I59)</f>
        <v>5</v>
      </c>
      <c r="H68" s="148">
        <f>IF(F61="","",F61)</f>
        <v>29</v>
      </c>
      <c r="I68" s="148">
        <f>IF(I61="","",I61)</f>
        <v>0</v>
      </c>
      <c r="J68" s="148">
        <f>SUM(D68,F68,H68)</f>
        <v>89</v>
      </c>
      <c r="K68" s="148">
        <f>SUM(E68,G68,I68)</f>
        <v>12</v>
      </c>
      <c r="L68" s="148">
        <f>SUM(J68-K68)</f>
        <v>77</v>
      </c>
      <c r="M68" s="37">
        <f>IF(F59&gt;I59,2,0)+IF(F59=I59,1,0)+IF(F57&gt;I57,2,0)+IF(F57=I57,1,0)+IF(F61&gt;I61,2,0)+IF(F61=I61,1,0)</f>
        <v>6</v>
      </c>
    </row>
    <row r="69" spans="1:13" ht="12.75">
      <c r="A69" s="146" t="str">
        <f>A59</f>
        <v>SAN LUIS</v>
      </c>
      <c r="B69" s="148">
        <f>IF(I57="","",I57)</f>
        <v>7</v>
      </c>
      <c r="C69" s="148">
        <f>IF(F57="","",F57)</f>
        <v>17</v>
      </c>
      <c r="D69" s="147"/>
      <c r="E69" s="147"/>
      <c r="F69" s="148">
        <f>IF(F62="","",F62)</f>
        <v>10</v>
      </c>
      <c r="G69" s="148">
        <f>IF(I62="","",I62)</f>
        <v>27</v>
      </c>
      <c r="H69" s="148">
        <f>IF(F60="","",F60)</f>
        <v>22</v>
      </c>
      <c r="I69" s="148">
        <f>IF(I60="","",I60)</f>
        <v>0</v>
      </c>
      <c r="J69" s="148">
        <f>SUM(B69,F69,H69)</f>
        <v>39</v>
      </c>
      <c r="K69" s="148">
        <f>SUM(C69,G69,I69)</f>
        <v>44</v>
      </c>
      <c r="L69" s="148">
        <f>SUM(J69-K69)</f>
        <v>-5</v>
      </c>
      <c r="M69" s="149">
        <f>IF(F60&gt;I60,2,0)+IF(F60=I60,1,0)+IF(I57&gt;F57,2,0)+IF(I57=F57,1,0)+IF(F62&gt;I62,2,0)+IF(F62=I62,1,0)</f>
        <v>2</v>
      </c>
    </row>
    <row r="70" spans="1:13" ht="12.75">
      <c r="A70" s="146" t="str">
        <f>A60</f>
        <v>PUEYRREDON</v>
      </c>
      <c r="B70" s="148">
        <f>IF(I59="","",I59)</f>
        <v>5</v>
      </c>
      <c r="C70" s="148">
        <f>IF(F59="","",F59)</f>
        <v>43</v>
      </c>
      <c r="D70" s="148">
        <f>IF(I62="","",I62)</f>
        <v>27</v>
      </c>
      <c r="E70" s="148">
        <f>IF(F62="","",F62)</f>
        <v>10</v>
      </c>
      <c r="F70" s="147"/>
      <c r="G70" s="147"/>
      <c r="H70" s="148">
        <f>IF(F58="","",F58)</f>
        <v>21</v>
      </c>
      <c r="I70" s="148">
        <f>IF(I58="","",I58)</f>
        <v>19</v>
      </c>
      <c r="J70" s="148">
        <f>SUM(B70,D70,H70)</f>
        <v>53</v>
      </c>
      <c r="K70" s="148">
        <f>SUM(C70,E70,I70)</f>
        <v>72</v>
      </c>
      <c r="L70" s="148">
        <f>SUM(J70-K70)</f>
        <v>-19</v>
      </c>
      <c r="M70" s="37">
        <f>IF(I59&gt;F59,2,0)+IF(I59=F59,1,0)+IF(F58&gt;I58,2,0)+IF(F58=I58,1,0)+IF(I62&gt;F62,2,0)+IF(I62=F62,1,0)</f>
        <v>4</v>
      </c>
    </row>
    <row r="71" spans="1:13" ht="12.75">
      <c r="A71" s="146" t="str">
        <f>A61</f>
        <v>MONTE GRANDE</v>
      </c>
      <c r="B71" s="148">
        <f>IF(I61="","",I61)</f>
        <v>0</v>
      </c>
      <c r="C71" s="148">
        <f>IF(F61="","",F61)</f>
        <v>29</v>
      </c>
      <c r="D71" s="148">
        <f>IF(I60="","",I60)</f>
        <v>0</v>
      </c>
      <c r="E71" s="148">
        <f>IF(F60="","",F60)</f>
        <v>22</v>
      </c>
      <c r="F71" s="148">
        <f>IF(I58="","",I58)</f>
        <v>19</v>
      </c>
      <c r="G71" s="148">
        <f>IF(F58="","",F58)</f>
        <v>21</v>
      </c>
      <c r="H71" s="147"/>
      <c r="I71" s="147"/>
      <c r="J71" s="148">
        <f>SUM(B71,D71,F71)</f>
        <v>19</v>
      </c>
      <c r="K71" s="148">
        <f>SUM(C71,E71,G71)</f>
        <v>72</v>
      </c>
      <c r="L71" s="148">
        <f>SUM(J71-K71)</f>
        <v>-53</v>
      </c>
      <c r="M71" s="37">
        <f>IF(I60&gt;F60,2,0)+IF(I60=F60,1,0)+IF(I58&gt;F58,2,0)+IF(I58=F58,1,0)+IF(I61&gt;F61,2,0)+IF(I61=F61,1,0)</f>
        <v>0</v>
      </c>
    </row>
    <row r="72" spans="1:11" ht="12.75">
      <c r="A72" s="130"/>
      <c r="B72" s="130"/>
      <c r="C72" s="130"/>
      <c r="G72" s="130"/>
      <c r="H72" s="130"/>
      <c r="I72" s="130"/>
      <c r="J72" s="130"/>
      <c r="K72" s="130"/>
    </row>
    <row r="73" spans="1:11" ht="12.75">
      <c r="A73" s="130"/>
      <c r="B73" s="130"/>
      <c r="C73" s="130"/>
      <c r="G73" s="130"/>
      <c r="H73" s="130"/>
      <c r="I73" s="130"/>
      <c r="J73" s="130"/>
      <c r="K73" s="130"/>
    </row>
    <row r="85" ht="13.5" thickBot="1"/>
    <row r="86" spans="4:11" ht="15.75" thickBot="1">
      <c r="D86" s="481" t="s">
        <v>241</v>
      </c>
      <c r="E86" s="482"/>
      <c r="F86" s="132" t="s">
        <v>251</v>
      </c>
      <c r="G86" s="481" t="s">
        <v>241</v>
      </c>
      <c r="H86" s="482"/>
      <c r="I86" s="132" t="s">
        <v>251</v>
      </c>
      <c r="J86" s="131" t="s">
        <v>243</v>
      </c>
      <c r="K86" s="150" t="s">
        <v>261</v>
      </c>
    </row>
    <row r="87" spans="1:11" ht="18.75" thickBot="1">
      <c r="A87" s="473" t="s">
        <v>269</v>
      </c>
      <c r="B87" s="473"/>
      <c r="D87" s="483" t="str">
        <f>A88</f>
        <v>LANUS</v>
      </c>
      <c r="E87" s="484"/>
      <c r="F87" s="135">
        <v>40</v>
      </c>
      <c r="G87" s="485" t="str">
        <f>A89</f>
        <v>SAN MARCOS</v>
      </c>
      <c r="H87" s="486"/>
      <c r="I87" s="135">
        <v>14</v>
      </c>
      <c r="J87" s="151">
        <v>1</v>
      </c>
      <c r="K87" s="152"/>
    </row>
    <row r="88" spans="1:11" ht="15.75" thickBot="1">
      <c r="A88" s="470" t="s">
        <v>134</v>
      </c>
      <c r="B88" s="470"/>
      <c r="C88" s="153"/>
      <c r="D88" s="483" t="str">
        <f>A89</f>
        <v>SAN MARCOS</v>
      </c>
      <c r="E88" s="484"/>
      <c r="F88" s="135">
        <v>24</v>
      </c>
      <c r="G88" s="485" t="str">
        <f>A90</f>
        <v>MERCEDES</v>
      </c>
      <c r="H88" s="486"/>
      <c r="I88" s="135">
        <v>7</v>
      </c>
      <c r="J88" s="151">
        <v>1</v>
      </c>
      <c r="K88" s="152"/>
    </row>
    <row r="89" spans="1:11" ht="15.75" thickBot="1">
      <c r="A89" s="470" t="s">
        <v>159</v>
      </c>
      <c r="B89" s="470"/>
      <c r="C89" s="153"/>
      <c r="D89" s="474" t="str">
        <f>A88</f>
        <v>LANUS</v>
      </c>
      <c r="E89" s="475"/>
      <c r="F89" s="135">
        <v>12</v>
      </c>
      <c r="G89" s="476" t="str">
        <f>A90</f>
        <v>MERCEDES</v>
      </c>
      <c r="H89" s="477"/>
      <c r="I89" s="135">
        <v>7</v>
      </c>
      <c r="J89" s="154">
        <v>1</v>
      </c>
      <c r="K89" s="155"/>
    </row>
    <row r="90" spans="1:3" ht="15">
      <c r="A90" s="470" t="s">
        <v>157</v>
      </c>
      <c r="B90" s="470"/>
      <c r="C90" s="153"/>
    </row>
    <row r="91" ht="13.5" thickBot="1"/>
    <row r="92" spans="1:11" ht="16.5" thickBot="1">
      <c r="A92" s="478" t="s">
        <v>253</v>
      </c>
      <c r="B92" s="479"/>
      <c r="C92" s="479"/>
      <c r="D92" s="479"/>
      <c r="E92" s="479"/>
      <c r="F92" s="479"/>
      <c r="G92" s="479"/>
      <c r="H92" s="479"/>
      <c r="I92" s="479"/>
      <c r="J92" s="479"/>
      <c r="K92" s="480"/>
    </row>
    <row r="93" spans="1:11" ht="15">
      <c r="A93" s="156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ht="12.75">
      <c r="A94" s="158"/>
      <c r="B94" s="468" t="str">
        <f>A95</f>
        <v>LANUS</v>
      </c>
      <c r="C94" s="469"/>
      <c r="D94" s="468" t="str">
        <f>A96</f>
        <v>SAN MARCOS</v>
      </c>
      <c r="E94" s="469"/>
      <c r="F94" s="468" t="str">
        <f>A97</f>
        <v>MERCEDES</v>
      </c>
      <c r="G94" s="469"/>
      <c r="H94" s="145" t="s">
        <v>254</v>
      </c>
      <c r="I94" s="145" t="s">
        <v>255</v>
      </c>
      <c r="J94" s="145" t="s">
        <v>256</v>
      </c>
      <c r="K94" s="6" t="s">
        <v>257</v>
      </c>
    </row>
    <row r="95" spans="1:11" ht="15.75">
      <c r="A95" s="159" t="str">
        <f>A88</f>
        <v>LANUS</v>
      </c>
      <c r="B95" s="160"/>
      <c r="C95" s="160"/>
      <c r="D95" s="161">
        <f>IF(F87="","",F87)</f>
        <v>40</v>
      </c>
      <c r="E95" s="161">
        <f>IF(I87="","",I87)</f>
        <v>14</v>
      </c>
      <c r="F95" s="161">
        <f>IF(F89="","",F89)</f>
        <v>12</v>
      </c>
      <c r="G95" s="161">
        <f>IF(I89="","",I89)</f>
        <v>7</v>
      </c>
      <c r="H95" s="162">
        <f>(IF(OR(D95&lt;&gt;"",F95&lt;&gt;""),SUM(D95,F95),0))</f>
        <v>52</v>
      </c>
      <c r="I95" s="162">
        <f>(IF(OR(E95&lt;&gt;"",G95&lt;&gt;""),SUM(E95,G95),0))</f>
        <v>21</v>
      </c>
      <c r="J95" s="162">
        <f>H95-I95</f>
        <v>31</v>
      </c>
      <c r="K95" s="163">
        <f>IF(OR(F89&lt;&gt;"",I89&lt;&gt;""),IF(F89="PP",0,IF(OR(F89="GP",F89&gt;I89),2,IF(F89=I89,1,IF(OR(I89&gt;F89,I89="GP"),0)))),0)+IF(OR(F87&lt;&gt;"",I87&lt;&gt;""),IF(F87="PP",0,IF(OR(F87="GP",F87&gt;I87),2,IF(F87=I87,1,IF(OR(I87&gt;F87,I87="GP"),0)))),0)</f>
        <v>4</v>
      </c>
    </row>
    <row r="96" spans="1:11" ht="15.75">
      <c r="A96" s="146" t="str">
        <f>A89</f>
        <v>SAN MARCOS</v>
      </c>
      <c r="B96" s="162">
        <f>IF(I87="","",I87)</f>
        <v>14</v>
      </c>
      <c r="C96" s="162">
        <f>IF(F87="","",F87)</f>
        <v>40</v>
      </c>
      <c r="D96" s="160"/>
      <c r="E96" s="160"/>
      <c r="F96" s="162">
        <f>IF(F88="","",F88)</f>
        <v>24</v>
      </c>
      <c r="G96" s="162">
        <f>IF(I88="","",I88)</f>
        <v>7</v>
      </c>
      <c r="H96" s="162">
        <f>(IF(OR(B96&lt;&gt;"",F96&lt;&gt;""),SUM(B96,F96),0))</f>
        <v>38</v>
      </c>
      <c r="I96" s="162">
        <f>(IF(OR(C96&lt;&gt;"",G96&lt;&gt;""),SUM(C96,G96),0))</f>
        <v>47</v>
      </c>
      <c r="J96" s="162">
        <f>H96-I96</f>
        <v>-9</v>
      </c>
      <c r="K96" s="164">
        <f>IF(OR(F88&lt;&gt;"",I88&lt;&gt;""),IF(F88="PP",0,IF(OR(F88="GP",F88&gt;I88),2,IF(F88=I88,1,IF(OR(I88&gt;F88,I88="GP"),0)))),0)+IF(OR(I87&lt;&gt;"",F87&lt;&gt;""),IF(I87="PP",0,IF(OR(I87="GP",I87&gt;F87),2,IF(I87=F87,1,IF(OR(F87&gt;I87,F87="GP"),0)))),0)</f>
        <v>2</v>
      </c>
    </row>
    <row r="97" spans="1:11" ht="15.75">
      <c r="A97" s="146" t="str">
        <f>A90</f>
        <v>MERCEDES</v>
      </c>
      <c r="B97" s="162">
        <f>IF(I89="","",I89)</f>
        <v>7</v>
      </c>
      <c r="C97" s="162">
        <f>IF(F89="","",F89)</f>
        <v>12</v>
      </c>
      <c r="D97" s="162">
        <f>IF(I88="","",I88)</f>
        <v>7</v>
      </c>
      <c r="E97" s="162">
        <f>IF(F88="","",F88)</f>
        <v>24</v>
      </c>
      <c r="F97" s="160"/>
      <c r="G97" s="160"/>
      <c r="H97" s="162">
        <f>(IF(OR(B97&lt;&gt;"",D97&lt;&gt;""),SUM(B97,D97),0))</f>
        <v>14</v>
      </c>
      <c r="I97" s="162">
        <f>(IF(OR(C97&lt;&gt;"",E97&lt;&gt;""),SUM(C97,E97),0))</f>
        <v>36</v>
      </c>
      <c r="J97" s="162">
        <f>H97-I97</f>
        <v>-22</v>
      </c>
      <c r="K97" s="161">
        <f>IF(OR(I89&lt;&gt;"",F89&lt;&gt;""),IF(I89="PP",0,IF(OR(I89="GP",I89&gt;F89),2,IF(I89=F89,1,IF(OR(F89&gt;I89,F89="GP"),0)))),0)+IF(OR(I88&lt;&gt;"",F88&lt;&gt;""),IF(I88="PP",0,IF(OR(I88="GP",I88&gt;F88),2,IF(I88=F88,1,IF(OR(F88&gt;I88,F88="GP"),0)))),0)</f>
        <v>0</v>
      </c>
    </row>
    <row r="99" ht="13.5" thickBot="1"/>
    <row r="100" spans="4:11" ht="15.75" thickBot="1">
      <c r="D100" s="481" t="s">
        <v>241</v>
      </c>
      <c r="E100" s="482"/>
      <c r="F100" s="132" t="s">
        <v>251</v>
      </c>
      <c r="G100" s="481" t="s">
        <v>241</v>
      </c>
      <c r="H100" s="482"/>
      <c r="I100" s="132" t="s">
        <v>251</v>
      </c>
      <c r="J100" s="131" t="s">
        <v>243</v>
      </c>
      <c r="K100" s="150" t="s">
        <v>261</v>
      </c>
    </row>
    <row r="101" spans="1:11" ht="18.75" thickBot="1">
      <c r="A101" s="473" t="s">
        <v>270</v>
      </c>
      <c r="B101" s="473"/>
      <c r="D101" s="483" t="str">
        <f>A102</f>
        <v>MANUEL BELGRANO</v>
      </c>
      <c r="E101" s="484"/>
      <c r="F101" s="135">
        <v>19</v>
      </c>
      <c r="G101" s="485" t="str">
        <f>A103</f>
        <v>ITALIANO</v>
      </c>
      <c r="H101" s="486"/>
      <c r="I101" s="135">
        <v>5</v>
      </c>
      <c r="J101" s="151">
        <v>1</v>
      </c>
      <c r="K101" s="152"/>
    </row>
    <row r="102" spans="1:11" ht="15.75" thickBot="1">
      <c r="A102" s="470" t="s">
        <v>108</v>
      </c>
      <c r="B102" s="470"/>
      <c r="C102" s="153"/>
      <c r="D102" s="483" t="str">
        <f>A103</f>
        <v>ITALIANO</v>
      </c>
      <c r="E102" s="484"/>
      <c r="F102" s="135">
        <v>33</v>
      </c>
      <c r="G102" s="485" t="str">
        <f>A104</f>
        <v>SAPA</v>
      </c>
      <c r="H102" s="486"/>
      <c r="I102" s="135">
        <v>0</v>
      </c>
      <c r="J102" s="151">
        <v>1</v>
      </c>
      <c r="K102" s="152"/>
    </row>
    <row r="103" spans="1:11" ht="15.75" thickBot="1">
      <c r="A103" s="470" t="s">
        <v>158</v>
      </c>
      <c r="B103" s="470"/>
      <c r="C103" s="153"/>
      <c r="D103" s="474" t="str">
        <f>A102</f>
        <v>MANUEL BELGRANO</v>
      </c>
      <c r="E103" s="475"/>
      <c r="F103" s="135">
        <v>47</v>
      </c>
      <c r="G103" s="476" t="str">
        <f>A104</f>
        <v>SAPA</v>
      </c>
      <c r="H103" s="477"/>
      <c r="I103" s="135">
        <v>7</v>
      </c>
      <c r="J103" s="154">
        <v>1</v>
      </c>
      <c r="K103" s="155"/>
    </row>
    <row r="104" spans="1:3" ht="15">
      <c r="A104" s="470" t="s">
        <v>193</v>
      </c>
      <c r="B104" s="470"/>
      <c r="C104" s="153"/>
    </row>
    <row r="105" ht="13.5" thickBot="1"/>
    <row r="106" spans="1:11" ht="16.5" thickBot="1">
      <c r="A106" s="478" t="s">
        <v>253</v>
      </c>
      <c r="B106" s="479"/>
      <c r="C106" s="479"/>
      <c r="D106" s="479"/>
      <c r="E106" s="479"/>
      <c r="F106" s="479"/>
      <c r="G106" s="479"/>
      <c r="H106" s="479"/>
      <c r="I106" s="479"/>
      <c r="J106" s="479"/>
      <c r="K106" s="480"/>
    </row>
    <row r="107" spans="1:11" ht="15">
      <c r="A107" s="156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ht="12.75">
      <c r="A108" s="158"/>
      <c r="B108" s="468" t="str">
        <f>A109</f>
        <v>MANUEL BELGRANO</v>
      </c>
      <c r="C108" s="469"/>
      <c r="D108" s="468" t="str">
        <f>A110</f>
        <v>ITALIANO</v>
      </c>
      <c r="E108" s="469"/>
      <c r="F108" s="468" t="str">
        <f>A111</f>
        <v>SAPA</v>
      </c>
      <c r="G108" s="469"/>
      <c r="H108" s="145" t="s">
        <v>254</v>
      </c>
      <c r="I108" s="145" t="s">
        <v>255</v>
      </c>
      <c r="J108" s="145" t="s">
        <v>256</v>
      </c>
      <c r="K108" s="6" t="s">
        <v>257</v>
      </c>
    </row>
    <row r="109" spans="1:11" ht="15.75">
      <c r="A109" s="159" t="str">
        <f>A102</f>
        <v>MANUEL BELGRANO</v>
      </c>
      <c r="B109" s="160"/>
      <c r="C109" s="160"/>
      <c r="D109" s="161">
        <f>IF(F101="","",F101)</f>
        <v>19</v>
      </c>
      <c r="E109" s="161">
        <f>IF(I101="","",I101)</f>
        <v>5</v>
      </c>
      <c r="F109" s="161">
        <f>IF(F103="","",F103)</f>
        <v>47</v>
      </c>
      <c r="G109" s="161">
        <f>IF(I103="","",I103)</f>
        <v>7</v>
      </c>
      <c r="H109" s="162">
        <f>(IF(OR(D109&lt;&gt;"",F109&lt;&gt;""),SUM(D109,F109),0))</f>
        <v>66</v>
      </c>
      <c r="I109" s="162">
        <f>(IF(OR(E109&lt;&gt;"",G109&lt;&gt;""),SUM(E109,G109),0))</f>
        <v>12</v>
      </c>
      <c r="J109" s="162">
        <f>H109-I109</f>
        <v>54</v>
      </c>
      <c r="K109" s="161">
        <f>IF(OR(F103&lt;&gt;"",I103&lt;&gt;""),IF(F103="PP",0,IF(OR(F103="GP",F103&gt;I103),2,IF(F103=I103,1,IF(OR(I103&gt;F103,I103="GP"),0)))),0)+IF(OR(F101&lt;&gt;"",I101&lt;&gt;""),IF(F101="PP",0,IF(OR(F101="GP",F101&gt;I101),2,IF(F101=I101,1,IF(OR(I101&gt;F101,I101="GP"),0)))),0)</f>
        <v>4</v>
      </c>
    </row>
    <row r="110" spans="1:11" ht="15.75">
      <c r="A110" s="146" t="str">
        <f>A103</f>
        <v>ITALIANO</v>
      </c>
      <c r="B110" s="162">
        <f>IF(I101="","",I101)</f>
        <v>5</v>
      </c>
      <c r="C110" s="162">
        <f>IF(F101="","",F101)</f>
        <v>19</v>
      </c>
      <c r="D110" s="160"/>
      <c r="E110" s="160"/>
      <c r="F110" s="162">
        <f>IF(F102="","",F102)</f>
        <v>33</v>
      </c>
      <c r="G110" s="162">
        <f>IF(I102="","",I102)</f>
        <v>0</v>
      </c>
      <c r="H110" s="162">
        <f>(IF(OR(B110&lt;&gt;"",F110&lt;&gt;""),SUM(B110,F110),0))</f>
        <v>38</v>
      </c>
      <c r="I110" s="162">
        <f>(IF(OR(C110&lt;&gt;"",G110&lt;&gt;""),SUM(C110,G110),0))</f>
        <v>19</v>
      </c>
      <c r="J110" s="162">
        <f>H110-I110</f>
        <v>19</v>
      </c>
      <c r="K110" s="163">
        <f>IF(OR(F102&lt;&gt;"",I102&lt;&gt;""),IF(F102="PP",0,IF(OR(F102="GP",F102&gt;I102),2,IF(F102=I102,1,IF(OR(I102&gt;F102,I102="GP"),0)))),0)+IF(OR(I101&lt;&gt;"",F101&lt;&gt;""),IF(I101="PP",0,IF(OR(I101="GP",I101&gt;F101),2,IF(I101=F101,1,IF(OR(F101&gt;I101,F101="GP"),0)))),0)</f>
        <v>2</v>
      </c>
    </row>
    <row r="111" spans="1:11" ht="15.75">
      <c r="A111" s="146" t="str">
        <f>A104</f>
        <v>SAPA</v>
      </c>
      <c r="B111" s="162">
        <f>IF(I103="","",I103)</f>
        <v>7</v>
      </c>
      <c r="C111" s="162">
        <f>IF(F103="","",F103)</f>
        <v>47</v>
      </c>
      <c r="D111" s="162">
        <f>IF(I102="","",I102)</f>
        <v>0</v>
      </c>
      <c r="E111" s="162">
        <f>IF(F102="","",F102)</f>
        <v>33</v>
      </c>
      <c r="F111" s="160"/>
      <c r="G111" s="160"/>
      <c r="H111" s="162">
        <f>(IF(OR(B111&lt;&gt;"",D111&lt;&gt;""),SUM(B111,D111),0))</f>
        <v>7</v>
      </c>
      <c r="I111" s="162">
        <f>(IF(OR(C111&lt;&gt;"",E111&lt;&gt;""),SUM(C111,E111),0))</f>
        <v>80</v>
      </c>
      <c r="J111" s="162">
        <f>H111-I111</f>
        <v>-73</v>
      </c>
      <c r="K111" s="164">
        <f>IF(OR(I103&lt;&gt;"",F103&lt;&gt;""),IF(I103="PP",0,IF(OR(I103="GP",I103&gt;F103),2,IF(I103=F103,1,IF(OR(F103&gt;I103,F103="GP"),0)))),0)+IF(OR(I102&lt;&gt;"",F102&lt;&gt;""),IF(I102="PP",0,IF(OR(I102="GP",I102&gt;F102),2,IF(I102=F102,1,IF(OR(F102&gt;I102,F102="GP"),0)))),0)</f>
        <v>0</v>
      </c>
    </row>
    <row r="113" ht="13.5" thickBot="1"/>
    <row r="114" spans="4:11" ht="15.75" thickBot="1">
      <c r="D114" s="481" t="s">
        <v>241</v>
      </c>
      <c r="E114" s="482"/>
      <c r="F114" s="132" t="s">
        <v>251</v>
      </c>
      <c r="G114" s="481" t="s">
        <v>241</v>
      </c>
      <c r="H114" s="482"/>
      <c r="I114" s="132" t="s">
        <v>251</v>
      </c>
      <c r="J114" s="131" t="s">
        <v>243</v>
      </c>
      <c r="K114" s="150" t="s">
        <v>261</v>
      </c>
    </row>
    <row r="115" spans="1:11" ht="18.75" thickBot="1">
      <c r="A115" s="473" t="s">
        <v>277</v>
      </c>
      <c r="B115" s="473"/>
      <c r="D115" s="483" t="str">
        <f>A116</f>
        <v>DAOM</v>
      </c>
      <c r="E115" s="484"/>
      <c r="F115" s="135">
        <v>19</v>
      </c>
      <c r="G115" s="485" t="str">
        <f>A117</f>
        <v>ALMAFUERTE</v>
      </c>
      <c r="H115" s="486"/>
      <c r="I115" s="135">
        <v>5</v>
      </c>
      <c r="J115" s="151">
        <v>1</v>
      </c>
      <c r="K115" s="152"/>
    </row>
    <row r="116" spans="1:11" ht="15.75" thickBot="1">
      <c r="A116" s="470" t="s">
        <v>99</v>
      </c>
      <c r="B116" s="470"/>
      <c r="C116" s="153"/>
      <c r="D116" s="483" t="str">
        <f>A117</f>
        <v>ALMAFUERTE</v>
      </c>
      <c r="E116" s="484"/>
      <c r="F116" s="135">
        <v>5</v>
      </c>
      <c r="G116" s="485" t="str">
        <f>A118</f>
        <v>ATL. SAN ANDRES</v>
      </c>
      <c r="H116" s="486"/>
      <c r="I116" s="135">
        <v>22</v>
      </c>
      <c r="J116" s="151">
        <v>1</v>
      </c>
      <c r="K116" s="152"/>
    </row>
    <row r="117" spans="1:11" ht="15.75" thickBot="1">
      <c r="A117" s="470" t="s">
        <v>163</v>
      </c>
      <c r="B117" s="470"/>
      <c r="C117" s="153"/>
      <c r="D117" s="474" t="str">
        <f>A116</f>
        <v>DAOM</v>
      </c>
      <c r="E117" s="475"/>
      <c r="F117" s="135">
        <v>26</v>
      </c>
      <c r="G117" s="476" t="str">
        <f>A118</f>
        <v>ATL. SAN ANDRES</v>
      </c>
      <c r="H117" s="477"/>
      <c r="I117" s="135">
        <v>19</v>
      </c>
      <c r="J117" s="154">
        <v>1</v>
      </c>
      <c r="K117" s="155"/>
    </row>
    <row r="118" spans="1:3" ht="15">
      <c r="A118" s="470" t="s">
        <v>391</v>
      </c>
      <c r="B118" s="470"/>
      <c r="C118" s="153"/>
    </row>
    <row r="119" ht="13.5" thickBot="1"/>
    <row r="120" spans="1:11" ht="16.5" thickBot="1">
      <c r="A120" s="478" t="s">
        <v>253</v>
      </c>
      <c r="B120" s="479"/>
      <c r="C120" s="479"/>
      <c r="D120" s="479"/>
      <c r="E120" s="479"/>
      <c r="F120" s="479"/>
      <c r="G120" s="479"/>
      <c r="H120" s="479"/>
      <c r="I120" s="479"/>
      <c r="J120" s="479"/>
      <c r="K120" s="480"/>
    </row>
    <row r="121" spans="1:11" ht="1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  <row r="122" spans="1:11" ht="12.75">
      <c r="A122" s="158"/>
      <c r="B122" s="468" t="str">
        <f>A123</f>
        <v>DAOM</v>
      </c>
      <c r="C122" s="469"/>
      <c r="D122" s="468" t="str">
        <f>A124</f>
        <v>ALMAFUERTE</v>
      </c>
      <c r="E122" s="469"/>
      <c r="F122" s="468" t="str">
        <f>A125</f>
        <v>ATL. SAN ANDRES</v>
      </c>
      <c r="G122" s="469"/>
      <c r="H122" s="145" t="s">
        <v>254</v>
      </c>
      <c r="I122" s="145" t="s">
        <v>255</v>
      </c>
      <c r="J122" s="145" t="s">
        <v>256</v>
      </c>
      <c r="K122" s="6" t="s">
        <v>257</v>
      </c>
    </row>
    <row r="123" spans="1:11" ht="15.75">
      <c r="A123" s="159" t="str">
        <f>A116</f>
        <v>DAOM</v>
      </c>
      <c r="B123" s="160"/>
      <c r="C123" s="160"/>
      <c r="D123" s="161">
        <f>IF(F115="","",F115)</f>
        <v>19</v>
      </c>
      <c r="E123" s="161">
        <f>IF(I115="","",I115)</f>
        <v>5</v>
      </c>
      <c r="F123" s="161">
        <f>IF(F117="","",F117)</f>
        <v>26</v>
      </c>
      <c r="G123" s="161">
        <f>IF(I117="","",I117)</f>
        <v>19</v>
      </c>
      <c r="H123" s="162">
        <f>(IF(OR(D123&lt;&gt;"",F123&lt;&gt;""),SUM(D123,F123),0))</f>
        <v>45</v>
      </c>
      <c r="I123" s="162">
        <f>(IF(OR(E123&lt;&gt;"",G123&lt;&gt;""),SUM(E123,G123),0))</f>
        <v>24</v>
      </c>
      <c r="J123" s="162">
        <f>H123-I123</f>
        <v>21</v>
      </c>
      <c r="K123" s="163">
        <f>IF(OR(F117&lt;&gt;"",I117&lt;&gt;""),IF(F117="PP",0,IF(OR(F117="GP",F117&gt;I117),2,IF(F117=I117,1,IF(OR(I117&gt;F117,I117="GP"),0)))),0)+IF(OR(F115&lt;&gt;"",I115&lt;&gt;""),IF(F115="PP",0,IF(OR(F115="GP",F115&gt;I115),2,IF(F115=I115,1,IF(OR(I115&gt;F115,I115="GP"),0)))),0)</f>
        <v>4</v>
      </c>
    </row>
    <row r="124" spans="1:11" ht="15.75">
      <c r="A124" s="146" t="str">
        <f>A117</f>
        <v>ALMAFUERTE</v>
      </c>
      <c r="B124" s="162">
        <f>IF(I115="","",I115)</f>
        <v>5</v>
      </c>
      <c r="C124" s="162">
        <f>IF(F115="","",F115)</f>
        <v>19</v>
      </c>
      <c r="D124" s="160"/>
      <c r="E124" s="160"/>
      <c r="F124" s="162">
        <f>IF(F116="","",F116)</f>
        <v>5</v>
      </c>
      <c r="G124" s="162">
        <f>IF(I116="","",I116)</f>
        <v>22</v>
      </c>
      <c r="H124" s="162">
        <f>(IF(OR(B124&lt;&gt;"",F124&lt;&gt;""),SUM(B124,F124),0))</f>
        <v>10</v>
      </c>
      <c r="I124" s="162">
        <f>(IF(OR(C124&lt;&gt;"",G124&lt;&gt;""),SUM(C124,G124),0))</f>
        <v>41</v>
      </c>
      <c r="J124" s="162">
        <f>H124-I124</f>
        <v>-31</v>
      </c>
      <c r="K124" s="164">
        <f>IF(OR(F116&lt;&gt;"",I116&lt;&gt;""),IF(F116="PP",0,IF(OR(F116="GP",F116&gt;I116),2,IF(F116=I116,1,IF(OR(I116&gt;F116,I116="GP"),0)))),0)+IF(OR(I115&lt;&gt;"",F115&lt;&gt;""),IF(I115="PP",0,IF(OR(I115="GP",I115&gt;F115),2,IF(I115=F115,1,IF(OR(F115&gt;I115,F115="GP"),0)))),0)</f>
        <v>0</v>
      </c>
    </row>
    <row r="125" spans="1:11" ht="15.75">
      <c r="A125" s="146" t="str">
        <f>A118</f>
        <v>ATL. SAN ANDRES</v>
      </c>
      <c r="B125" s="162">
        <f>IF(I117="","",I117)</f>
        <v>19</v>
      </c>
      <c r="C125" s="162">
        <f>IF(F117="","",F117)</f>
        <v>26</v>
      </c>
      <c r="D125" s="162">
        <f>IF(I116="","",I116)</f>
        <v>22</v>
      </c>
      <c r="E125" s="162">
        <f>IF(F116="","",F116)</f>
        <v>5</v>
      </c>
      <c r="F125" s="160"/>
      <c r="G125" s="160"/>
      <c r="H125" s="162">
        <f>(IF(OR(B125&lt;&gt;"",D125&lt;&gt;""),SUM(B125,D125),0))</f>
        <v>41</v>
      </c>
      <c r="I125" s="162">
        <f>(IF(OR(C125&lt;&gt;"",E125&lt;&gt;""),SUM(C125,E125),0))</f>
        <v>31</v>
      </c>
      <c r="J125" s="162">
        <f>H125-I125</f>
        <v>10</v>
      </c>
      <c r="K125" s="164">
        <f>IF(OR(I117&lt;&gt;"",F117&lt;&gt;""),IF(I117="PP",0,IF(OR(I117="GP",I117&gt;F117),2,IF(I117=F117,1,IF(OR(F117&gt;I117,F117="GP"),0)))),0)+IF(OR(I116&lt;&gt;"",F116&lt;&gt;""),IF(I116="PP",0,IF(OR(I116="GP",I116&gt;F116),2,IF(I116=F116,1,IF(OR(F116&gt;I116,F116="GP"),0)))),0)</f>
        <v>2</v>
      </c>
    </row>
    <row r="126" ht="13.5" thickBot="1"/>
    <row r="127" spans="1:9" ht="13.5" thickBot="1">
      <c r="A127" s="130"/>
      <c r="B127" s="130"/>
      <c r="C127" s="130"/>
      <c r="D127" s="471" t="s">
        <v>241</v>
      </c>
      <c r="E127" s="472"/>
      <c r="F127" s="132" t="s">
        <v>251</v>
      </c>
      <c r="G127" s="471" t="s">
        <v>241</v>
      </c>
      <c r="H127" s="472"/>
      <c r="I127" s="132" t="s">
        <v>251</v>
      </c>
    </row>
    <row r="128" spans="1:9" ht="18.75" thickBot="1">
      <c r="A128" s="473" t="s">
        <v>264</v>
      </c>
      <c r="B128" s="473"/>
      <c r="C128" s="130"/>
      <c r="D128" s="133" t="str">
        <f>A129</f>
        <v>VICENTE LOPEZ</v>
      </c>
      <c r="E128" s="134"/>
      <c r="F128" s="135">
        <v>20</v>
      </c>
      <c r="G128" s="136" t="str">
        <f>A130</f>
        <v>CENTRO NAVAL</v>
      </c>
      <c r="H128" s="134"/>
      <c r="I128" s="135">
        <v>19</v>
      </c>
    </row>
    <row r="129" spans="1:9" ht="15.75" thickBot="1">
      <c r="A129" s="470" t="s">
        <v>208</v>
      </c>
      <c r="B129" s="470"/>
      <c r="C129" s="137"/>
      <c r="D129" s="133" t="str">
        <f>A131</f>
        <v>SOCIEDAD HEBRAICA</v>
      </c>
      <c r="E129" s="134"/>
      <c r="F129" s="138">
        <v>19</v>
      </c>
      <c r="G129" s="136" t="str">
        <f>A132</f>
        <v>BEROMAMA</v>
      </c>
      <c r="H129" s="134"/>
      <c r="I129" s="135">
        <v>12</v>
      </c>
    </row>
    <row r="130" spans="1:9" ht="15.75" thickBot="1">
      <c r="A130" s="470" t="s">
        <v>173</v>
      </c>
      <c r="B130" s="470"/>
      <c r="C130" s="137"/>
      <c r="D130" s="139" t="str">
        <f>A129</f>
        <v>VICENTE LOPEZ</v>
      </c>
      <c r="E130" s="140"/>
      <c r="F130" s="135">
        <v>17</v>
      </c>
      <c r="G130" s="141" t="str">
        <f>A131</f>
        <v>SOCIEDAD HEBRAICA</v>
      </c>
      <c r="H130" s="140"/>
      <c r="I130" s="138">
        <v>24</v>
      </c>
    </row>
    <row r="131" spans="1:9" ht="15.75" thickBot="1">
      <c r="A131" s="470" t="s">
        <v>168</v>
      </c>
      <c r="B131" s="470"/>
      <c r="C131" s="137"/>
      <c r="D131" s="133" t="str">
        <f>A130</f>
        <v>CENTRO NAVAL</v>
      </c>
      <c r="E131" s="134"/>
      <c r="F131" s="135">
        <v>40</v>
      </c>
      <c r="G131" s="136" t="str">
        <f>A132</f>
        <v>BEROMAMA</v>
      </c>
      <c r="H131" s="134"/>
      <c r="I131" s="138">
        <v>14</v>
      </c>
    </row>
    <row r="132" spans="1:9" ht="15.75" thickBot="1">
      <c r="A132" s="470" t="s">
        <v>87</v>
      </c>
      <c r="B132" s="470"/>
      <c r="C132" s="137"/>
      <c r="D132" s="136" t="str">
        <f>A129</f>
        <v>VICENTE LOPEZ</v>
      </c>
      <c r="E132" s="134"/>
      <c r="F132" s="135">
        <v>26</v>
      </c>
      <c r="G132" s="133" t="str">
        <f>A132</f>
        <v>BEROMAMA</v>
      </c>
      <c r="H132" s="134"/>
      <c r="I132" s="138">
        <v>21</v>
      </c>
    </row>
    <row r="133" spans="1:9" ht="13.5" thickBot="1">
      <c r="A133" s="142"/>
      <c r="B133" s="142"/>
      <c r="C133" s="137"/>
      <c r="D133" s="133" t="str">
        <f>A130</f>
        <v>CENTRO NAVAL</v>
      </c>
      <c r="E133" s="134"/>
      <c r="F133" s="135">
        <v>31</v>
      </c>
      <c r="G133" s="136" t="str">
        <f>A131</f>
        <v>SOCIEDAD HEBRAICA</v>
      </c>
      <c r="H133" s="134"/>
      <c r="I133" s="138">
        <v>7</v>
      </c>
    </row>
    <row r="134" spans="1:11" ht="12.75">
      <c r="A134" s="130"/>
      <c r="B134" s="130"/>
      <c r="C134" s="130"/>
      <c r="G134" s="130"/>
      <c r="H134" s="130"/>
      <c r="I134" s="130"/>
      <c r="J134" s="130"/>
      <c r="K134" s="130"/>
    </row>
    <row r="135" spans="1:11" ht="13.5" thickBot="1">
      <c r="A135" s="130"/>
      <c r="B135" s="130"/>
      <c r="C135" s="130"/>
      <c r="G135" s="130"/>
      <c r="H135" s="130"/>
      <c r="I135" s="130"/>
      <c r="J135" s="130"/>
      <c r="K135" s="130"/>
    </row>
    <row r="136" spans="1:11" ht="13.5" thickBot="1">
      <c r="A136" s="408" t="s">
        <v>253</v>
      </c>
      <c r="B136" s="409"/>
      <c r="C136" s="409"/>
      <c r="D136" s="409"/>
      <c r="E136" s="409"/>
      <c r="F136" s="409"/>
      <c r="G136" s="409"/>
      <c r="H136" s="409"/>
      <c r="I136" s="409"/>
      <c r="J136" s="409"/>
      <c r="K136" s="410"/>
    </row>
    <row r="137" spans="1:11" ht="12.75">
      <c r="A137" s="8"/>
      <c r="B137" s="143"/>
      <c r="C137" s="143"/>
      <c r="D137" s="143"/>
      <c r="E137" s="143"/>
      <c r="F137" s="143"/>
      <c r="G137" s="143"/>
      <c r="H137" s="143"/>
      <c r="I137" s="143"/>
      <c r="J137" s="143" t="s">
        <v>0</v>
      </c>
      <c r="K137" s="143"/>
    </row>
    <row r="138" spans="1:13" ht="12.75">
      <c r="A138" s="144"/>
      <c r="B138" s="468" t="str">
        <f>A139</f>
        <v>VICENTE LOPEZ</v>
      </c>
      <c r="C138" s="469"/>
      <c r="D138" s="468" t="str">
        <f>A140</f>
        <v>CENTRO NAVAL</v>
      </c>
      <c r="E138" s="469"/>
      <c r="F138" s="468" t="str">
        <f>A141</f>
        <v>SOCIEDAD HEBRAICA</v>
      </c>
      <c r="G138" s="469"/>
      <c r="H138" s="468" t="str">
        <f>A132</f>
        <v>BEROMAMA</v>
      </c>
      <c r="I138" s="469"/>
      <c r="J138" s="145" t="s">
        <v>254</v>
      </c>
      <c r="K138" s="145" t="s">
        <v>255</v>
      </c>
      <c r="L138" s="6" t="s">
        <v>256</v>
      </c>
      <c r="M138" s="6" t="s">
        <v>257</v>
      </c>
    </row>
    <row r="139" spans="1:13" ht="12.75">
      <c r="A139" s="146" t="str">
        <f>A129</f>
        <v>VICENTE LOPEZ</v>
      </c>
      <c r="B139" s="147"/>
      <c r="C139" s="147"/>
      <c r="D139" s="148">
        <f>IF(F128="","",F128)</f>
        <v>20</v>
      </c>
      <c r="E139" s="148">
        <f>IF(I128="","",I128)</f>
        <v>19</v>
      </c>
      <c r="F139" s="148">
        <f>IF(F130="","",F130)</f>
        <v>17</v>
      </c>
      <c r="G139" s="148">
        <f>IF(I130="","",I130)</f>
        <v>24</v>
      </c>
      <c r="H139" s="148">
        <f>IF(F132="","",F132)</f>
        <v>26</v>
      </c>
      <c r="I139" s="148">
        <f>IF(I132="","",I132)</f>
        <v>21</v>
      </c>
      <c r="J139" s="148">
        <f>SUM(D139,F139,H139)</f>
        <v>63</v>
      </c>
      <c r="K139" s="148">
        <f>SUM(E139,G139,I139)</f>
        <v>64</v>
      </c>
      <c r="L139" s="148">
        <f>SUM(J139-K139)</f>
        <v>-1</v>
      </c>
      <c r="M139" s="37">
        <f>IF(F130&gt;I130,2,0)+IF(F130=I130,1,0)+IF(F128&gt;I128,2,0)+IF(F128=I128,1,0)+IF(F132&gt;I132,2,0)+IF(F132=I132,1,0)</f>
        <v>4</v>
      </c>
    </row>
    <row r="140" spans="1:13" ht="12.75">
      <c r="A140" s="146" t="str">
        <f>A130</f>
        <v>CENTRO NAVAL</v>
      </c>
      <c r="B140" s="148">
        <f>IF(I128="","",I128)</f>
        <v>19</v>
      </c>
      <c r="C140" s="148">
        <f>IF(F128="","",F128)</f>
        <v>20</v>
      </c>
      <c r="D140" s="147"/>
      <c r="E140" s="147"/>
      <c r="F140" s="148">
        <f>IF(F133="","",F133)</f>
        <v>31</v>
      </c>
      <c r="G140" s="148">
        <f>IF(I133="","",I133)</f>
        <v>7</v>
      </c>
      <c r="H140" s="148">
        <f>IF(F131="","",F131)</f>
        <v>40</v>
      </c>
      <c r="I140" s="148">
        <f>IF(I131="","",I131)</f>
        <v>14</v>
      </c>
      <c r="J140" s="148">
        <f>SUM(B140,F140,H140)</f>
        <v>90</v>
      </c>
      <c r="K140" s="148">
        <f>SUM(C140,G140,I140)</f>
        <v>41</v>
      </c>
      <c r="L140" s="148">
        <f>SUM(J140-K140)</f>
        <v>49</v>
      </c>
      <c r="M140" s="37">
        <f>IF(F131&gt;I131,2,0)+IF(F131=I131,1,0)+IF(I128&gt;F128,2,0)+IF(I128=F128,1,0)+IF(F133&gt;I133,2,0)+IF(F133=I133,1,0)</f>
        <v>4</v>
      </c>
    </row>
    <row r="141" spans="1:13" ht="12.75">
      <c r="A141" s="146" t="str">
        <f>A131</f>
        <v>SOCIEDAD HEBRAICA</v>
      </c>
      <c r="B141" s="148">
        <f>IF(I130="","",I130)</f>
        <v>24</v>
      </c>
      <c r="C141" s="148">
        <f>IF(F130="","",F130)</f>
        <v>17</v>
      </c>
      <c r="D141" s="148">
        <f>IF(I133="","",I133)</f>
        <v>7</v>
      </c>
      <c r="E141" s="148">
        <f>IF(F133="","",F133)</f>
        <v>31</v>
      </c>
      <c r="F141" s="147"/>
      <c r="G141" s="147"/>
      <c r="H141" s="148">
        <f>IF(F129="","",F129)</f>
        <v>19</v>
      </c>
      <c r="I141" s="148">
        <f>IF(I129="","",I129)</f>
        <v>12</v>
      </c>
      <c r="J141" s="148">
        <f>SUM(B141,D141,H141)</f>
        <v>50</v>
      </c>
      <c r="K141" s="148">
        <f>SUM(C141,E141,I141)</f>
        <v>60</v>
      </c>
      <c r="L141" s="148">
        <f>SUM(J141-K141)</f>
        <v>-10</v>
      </c>
      <c r="M141" s="37">
        <f>IF(I130&gt;F130,2,0)+IF(I130=F130,1,0)+IF(F129&gt;I129,2,0)+IF(F129=I129,1,0)+IF(I133&gt;F133,2,0)+IF(I133=F133,1,0)</f>
        <v>4</v>
      </c>
    </row>
    <row r="142" spans="1:13" ht="12.75">
      <c r="A142" s="146" t="str">
        <f>A132</f>
        <v>BEROMAMA</v>
      </c>
      <c r="B142" s="148">
        <f>IF(I132="","",I132)</f>
        <v>21</v>
      </c>
      <c r="C142" s="148">
        <f>IF(F132="","",F132)</f>
        <v>26</v>
      </c>
      <c r="D142" s="148">
        <f>IF(I131="","",I131)</f>
        <v>14</v>
      </c>
      <c r="E142" s="148">
        <f>IF(F131="","",F131)</f>
        <v>40</v>
      </c>
      <c r="F142" s="148">
        <f>IF(I129="","",I129)</f>
        <v>12</v>
      </c>
      <c r="G142" s="148">
        <f>IF(F129="","",F129)</f>
        <v>19</v>
      </c>
      <c r="H142" s="147"/>
      <c r="I142" s="147"/>
      <c r="J142" s="148">
        <f>SUM(B142,D142,F142)</f>
        <v>47</v>
      </c>
      <c r="K142" s="148">
        <f>SUM(C142,E142,G142)</f>
        <v>85</v>
      </c>
      <c r="L142" s="148">
        <f>SUM(J142-K142)</f>
        <v>-38</v>
      </c>
      <c r="M142" s="237">
        <f>IF(I131&gt;F131,2,0)+IF(I131=F131,1,0)+IF(I129&gt;F129,2,0)+IF(I129=F129,1,0)+IF(I132&gt;F132,2,0)+IF(I132=F132,1,0)</f>
        <v>0</v>
      </c>
    </row>
  </sheetData>
  <sheetProtection/>
  <mergeCells count="109">
    <mergeCell ref="A4:K4"/>
    <mergeCell ref="D8:E8"/>
    <mergeCell ref="G8:H8"/>
    <mergeCell ref="A9:B9"/>
    <mergeCell ref="A10:B10"/>
    <mergeCell ref="A11:B11"/>
    <mergeCell ref="A12:B12"/>
    <mergeCell ref="A13:B13"/>
    <mergeCell ref="A16:K16"/>
    <mergeCell ref="B18:C18"/>
    <mergeCell ref="D18:E18"/>
    <mergeCell ref="F18:G18"/>
    <mergeCell ref="H18:I18"/>
    <mergeCell ref="D24:E24"/>
    <mergeCell ref="G24:H24"/>
    <mergeCell ref="A25:B25"/>
    <mergeCell ref="A26:B26"/>
    <mergeCell ref="A27:B27"/>
    <mergeCell ref="A28:B28"/>
    <mergeCell ref="A29:B29"/>
    <mergeCell ref="A32:K32"/>
    <mergeCell ref="B34:C34"/>
    <mergeCell ref="D34:E34"/>
    <mergeCell ref="F34:G34"/>
    <mergeCell ref="H34:I34"/>
    <mergeCell ref="D40:E40"/>
    <mergeCell ref="G40:H40"/>
    <mergeCell ref="A41:B41"/>
    <mergeCell ref="A42:B42"/>
    <mergeCell ref="A43:B43"/>
    <mergeCell ref="A44:B44"/>
    <mergeCell ref="A45:B45"/>
    <mergeCell ref="A48:K48"/>
    <mergeCell ref="B50:C50"/>
    <mergeCell ref="D50:E50"/>
    <mergeCell ref="F50:G50"/>
    <mergeCell ref="H50:I50"/>
    <mergeCell ref="D56:E56"/>
    <mergeCell ref="G56:H56"/>
    <mergeCell ref="A57:B57"/>
    <mergeCell ref="A58:B58"/>
    <mergeCell ref="A59:B59"/>
    <mergeCell ref="A60:B60"/>
    <mergeCell ref="A61:B61"/>
    <mergeCell ref="A65:K65"/>
    <mergeCell ref="B67:C67"/>
    <mergeCell ref="D67:E67"/>
    <mergeCell ref="F67:G67"/>
    <mergeCell ref="H67:I67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A92:K92"/>
    <mergeCell ref="B94:C94"/>
    <mergeCell ref="D94:E94"/>
    <mergeCell ref="F94:G94"/>
    <mergeCell ref="D100:E100"/>
    <mergeCell ref="G100:H100"/>
    <mergeCell ref="A101:B101"/>
    <mergeCell ref="D101:E101"/>
    <mergeCell ref="G101:H101"/>
    <mergeCell ref="A102:B102"/>
    <mergeCell ref="D102:E102"/>
    <mergeCell ref="G102:H102"/>
    <mergeCell ref="A103:B103"/>
    <mergeCell ref="D103:E103"/>
    <mergeCell ref="G103:H103"/>
    <mergeCell ref="A104:B104"/>
    <mergeCell ref="A106:K106"/>
    <mergeCell ref="B108:C108"/>
    <mergeCell ref="D108:E108"/>
    <mergeCell ref="F108:G108"/>
    <mergeCell ref="D122:E122"/>
    <mergeCell ref="F122:G122"/>
    <mergeCell ref="D114:E114"/>
    <mergeCell ref="G114:H114"/>
    <mergeCell ref="A115:B115"/>
    <mergeCell ref="D115:E115"/>
    <mergeCell ref="G115:H115"/>
    <mergeCell ref="A116:B116"/>
    <mergeCell ref="D116:E116"/>
    <mergeCell ref="G116:H116"/>
    <mergeCell ref="D127:E127"/>
    <mergeCell ref="G127:H127"/>
    <mergeCell ref="A128:B128"/>
    <mergeCell ref="A129:B129"/>
    <mergeCell ref="A117:B117"/>
    <mergeCell ref="D117:E117"/>
    <mergeCell ref="G117:H117"/>
    <mergeCell ref="A118:B118"/>
    <mergeCell ref="A120:K120"/>
    <mergeCell ref="B122:C122"/>
    <mergeCell ref="A136:K136"/>
    <mergeCell ref="B138:C138"/>
    <mergeCell ref="D138:E138"/>
    <mergeCell ref="F138:G138"/>
    <mergeCell ref="H138:I138"/>
    <mergeCell ref="A130:B130"/>
    <mergeCell ref="A131:B131"/>
    <mergeCell ref="A132:B132"/>
  </mergeCells>
  <conditionalFormatting sqref="I87:I89 F87:F89 I101:I103 F101:F103 I115:I117 F115:F117 F9:F14 I9:I14 F25:F30 I25:I30 F41:F46 I41:I46 F57:F62 I57:I62">
    <cfRule type="cellIs" priority="2" dxfId="0" operator="between" stopIfTrue="1">
      <formula>0</formula>
      <formula>1000</formula>
    </cfRule>
  </conditionalFormatting>
  <conditionalFormatting sqref="F128:F133 I128:I133">
    <cfRule type="cellIs" priority="1" dxfId="0" operator="between" stopIfTrue="1">
      <formula>0</formula>
      <formula>1000</formula>
    </cfRule>
  </conditionalFormatting>
  <printOptions horizontalCentered="1"/>
  <pageMargins left="0.18" right="0.27" top="0.47" bottom="0.91" header="0" footer="0"/>
  <pageSetup horizontalDpi="600" verticalDpi="600" orientation="portrait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7:O52"/>
  <sheetViews>
    <sheetView showGridLines="0" zoomScalePageLayoutView="0" workbookViewId="0" topLeftCell="A29">
      <selection activeCell="B44" sqref="B44"/>
    </sheetView>
  </sheetViews>
  <sheetFormatPr defaultColWidth="11.421875" defaultRowHeight="12.75"/>
  <cols>
    <col min="1" max="1" width="10.421875" style="226" customWidth="1"/>
    <col min="2" max="2" width="5.421875" style="223" bestFit="1" customWidth="1"/>
    <col min="3" max="3" width="20.28125" style="224" bestFit="1" customWidth="1"/>
    <col min="4" max="4" width="4.8515625" style="224" customWidth="1"/>
    <col min="5" max="5" width="3.140625" style="223" customWidth="1"/>
    <col min="6" max="6" width="20.28125" style="224" bestFit="1" customWidth="1"/>
    <col min="7" max="7" width="5.00390625" style="224" customWidth="1"/>
    <col min="8" max="8" width="7.8515625" style="223" bestFit="1" customWidth="1"/>
    <col min="9" max="9" width="7.7109375" style="225" customWidth="1"/>
    <col min="10" max="10" width="23.00390625" style="171" customWidth="1"/>
    <col min="11" max="11" width="15.57421875" style="171" hidden="1" customWidth="1"/>
    <col min="12" max="12" width="15.00390625" style="223" hidden="1" customWidth="1"/>
    <col min="13" max="13" width="6.8515625" style="223" hidden="1" customWidth="1"/>
    <col min="14" max="14" width="11.8515625" style="223" bestFit="1" customWidth="1"/>
    <col min="15" max="15" width="13.421875" style="171" bestFit="1" customWidth="1"/>
    <col min="16" max="16384" width="11.421875" style="171" customWidth="1"/>
  </cols>
  <sheetData>
    <row r="1" ht="12.75"/>
    <row r="2" ht="12.75"/>
    <row r="3" ht="12.75"/>
    <row r="4" ht="12.75"/>
    <row r="5" ht="12.75"/>
    <row r="6" ht="12.75"/>
    <row r="7" spans="1:10" ht="12.75">
      <c r="A7" s="268" t="s">
        <v>239</v>
      </c>
      <c r="B7" s="269" t="s">
        <v>240</v>
      </c>
      <c r="C7" s="269" t="s">
        <v>241</v>
      </c>
      <c r="D7" s="270" t="s">
        <v>242</v>
      </c>
      <c r="E7" s="269"/>
      <c r="F7" s="269" t="s">
        <v>241</v>
      </c>
      <c r="G7" s="270" t="s">
        <v>242</v>
      </c>
      <c r="H7" s="269" t="s">
        <v>243</v>
      </c>
      <c r="I7" s="271" t="s">
        <v>244</v>
      </c>
      <c r="J7" s="269" t="s">
        <v>245</v>
      </c>
    </row>
    <row r="8" spans="1:12" ht="15" customHeight="1">
      <c r="A8" s="272" t="s">
        <v>3</v>
      </c>
      <c r="B8" s="273">
        <v>7</v>
      </c>
      <c r="C8" s="274" t="s">
        <v>353</v>
      </c>
      <c r="D8" s="275">
        <v>47</v>
      </c>
      <c r="E8" s="276" t="s">
        <v>246</v>
      </c>
      <c r="F8" s="274" t="s">
        <v>354</v>
      </c>
      <c r="G8" s="277">
        <v>0</v>
      </c>
      <c r="H8" s="273">
        <v>1</v>
      </c>
      <c r="I8" s="278">
        <v>0.4861111111111111</v>
      </c>
      <c r="J8" s="279"/>
      <c r="L8" s="223" t="s">
        <v>0</v>
      </c>
    </row>
    <row r="9" spans="1:10" ht="15" customHeight="1">
      <c r="A9" s="280" t="s">
        <v>6</v>
      </c>
      <c r="B9" s="281">
        <v>7</v>
      </c>
      <c r="C9" s="274" t="s">
        <v>355</v>
      </c>
      <c r="D9" s="275">
        <v>35</v>
      </c>
      <c r="E9" s="276" t="s">
        <v>246</v>
      </c>
      <c r="F9" s="274" t="s">
        <v>356</v>
      </c>
      <c r="G9" s="275">
        <v>14</v>
      </c>
      <c r="H9" s="281">
        <v>2</v>
      </c>
      <c r="I9" s="278">
        <v>0.4861111111111111</v>
      </c>
      <c r="J9" s="279"/>
    </row>
    <row r="10" spans="1:14" ht="15" customHeight="1">
      <c r="A10" s="272" t="s">
        <v>8</v>
      </c>
      <c r="B10" s="281">
        <v>8</v>
      </c>
      <c r="C10" s="282" t="s">
        <v>357</v>
      </c>
      <c r="D10" s="283">
        <v>20</v>
      </c>
      <c r="E10" s="276" t="s">
        <v>246</v>
      </c>
      <c r="F10" s="282" t="s">
        <v>358</v>
      </c>
      <c r="G10" s="283">
        <v>15</v>
      </c>
      <c r="H10" s="284">
        <v>1</v>
      </c>
      <c r="I10" s="285">
        <v>0.5</v>
      </c>
      <c r="J10" s="286"/>
      <c r="L10" s="171"/>
      <c r="M10" s="171"/>
      <c r="N10" s="171"/>
    </row>
    <row r="11" spans="1:14" ht="15" customHeight="1">
      <c r="A11" s="280" t="s">
        <v>10</v>
      </c>
      <c r="B11" s="281">
        <v>8</v>
      </c>
      <c r="C11" s="282" t="s">
        <v>359</v>
      </c>
      <c r="D11" s="283">
        <v>32</v>
      </c>
      <c r="E11" s="276" t="s">
        <v>246</v>
      </c>
      <c r="F11" s="282" t="s">
        <v>360</v>
      </c>
      <c r="G11" s="283">
        <v>0</v>
      </c>
      <c r="H11" s="284">
        <v>2</v>
      </c>
      <c r="I11" s="285">
        <v>0.5</v>
      </c>
      <c r="J11" s="286"/>
      <c r="L11" s="171"/>
      <c r="M11" s="171"/>
      <c r="N11" s="171"/>
    </row>
    <row r="12" spans="1:14" ht="15" customHeight="1">
      <c r="A12" s="272" t="s">
        <v>12</v>
      </c>
      <c r="B12" s="281">
        <v>9</v>
      </c>
      <c r="C12" s="282" t="s">
        <v>361</v>
      </c>
      <c r="D12" s="283">
        <v>22</v>
      </c>
      <c r="E12" s="276" t="s">
        <v>246</v>
      </c>
      <c r="F12" s="282" t="s">
        <v>362</v>
      </c>
      <c r="G12" s="283">
        <v>14</v>
      </c>
      <c r="H12" s="284">
        <v>1</v>
      </c>
      <c r="I12" s="285">
        <v>0.513888888888889</v>
      </c>
      <c r="J12" s="286"/>
      <c r="L12" s="171"/>
      <c r="M12" s="171"/>
      <c r="N12" s="171"/>
    </row>
    <row r="13" spans="1:14" ht="15" customHeight="1">
      <c r="A13" s="280" t="s">
        <v>14</v>
      </c>
      <c r="B13" s="281">
        <v>9</v>
      </c>
      <c r="C13" s="282" t="s">
        <v>363</v>
      </c>
      <c r="D13" s="283">
        <v>22</v>
      </c>
      <c r="E13" s="276" t="s">
        <v>246</v>
      </c>
      <c r="F13" s="282" t="s">
        <v>364</v>
      </c>
      <c r="G13" s="283">
        <v>0</v>
      </c>
      <c r="H13" s="284">
        <v>2</v>
      </c>
      <c r="I13" s="285">
        <v>0.513888888888889</v>
      </c>
      <c r="J13" s="286"/>
      <c r="L13" s="171"/>
      <c r="M13" s="171"/>
      <c r="N13" s="171"/>
    </row>
    <row r="14" spans="1:14" ht="15" customHeight="1">
      <c r="A14" s="272" t="s">
        <v>16</v>
      </c>
      <c r="B14" s="287">
        <v>9</v>
      </c>
      <c r="C14" s="288" t="s">
        <v>365</v>
      </c>
      <c r="D14" s="283">
        <v>21</v>
      </c>
      <c r="E14" s="276" t="s">
        <v>246</v>
      </c>
      <c r="F14" s="288" t="s">
        <v>366</v>
      </c>
      <c r="G14" s="283">
        <v>14</v>
      </c>
      <c r="H14" s="289">
        <v>1</v>
      </c>
      <c r="I14" s="290">
        <v>0.5277777777777778</v>
      </c>
      <c r="J14" s="286"/>
      <c r="L14" s="171"/>
      <c r="M14" s="171"/>
      <c r="N14" s="171"/>
    </row>
    <row r="15" spans="1:14" ht="15" customHeight="1">
      <c r="A15" s="280" t="s">
        <v>18</v>
      </c>
      <c r="B15" s="287">
        <v>9</v>
      </c>
      <c r="C15" s="288" t="s">
        <v>367</v>
      </c>
      <c r="D15" s="283">
        <v>19</v>
      </c>
      <c r="E15" s="276" t="s">
        <v>246</v>
      </c>
      <c r="F15" s="288" t="s">
        <v>368</v>
      </c>
      <c r="G15" s="283">
        <v>14</v>
      </c>
      <c r="H15" s="289">
        <v>2</v>
      </c>
      <c r="I15" s="290">
        <v>0.5277777777777778</v>
      </c>
      <c r="J15" s="291" t="s">
        <v>0</v>
      </c>
      <c r="L15" s="171"/>
      <c r="M15" s="171"/>
      <c r="N15" s="171"/>
    </row>
    <row r="16" spans="1:14" ht="15" customHeight="1">
      <c r="A16" s="272" t="s">
        <v>20</v>
      </c>
      <c r="B16" s="287">
        <v>10</v>
      </c>
      <c r="C16" s="288" t="s">
        <v>369</v>
      </c>
      <c r="D16" s="283">
        <v>26</v>
      </c>
      <c r="E16" s="276" t="s">
        <v>246</v>
      </c>
      <c r="F16" s="288" t="s">
        <v>370</v>
      </c>
      <c r="G16" s="283">
        <v>14</v>
      </c>
      <c r="H16" s="287">
        <v>2</v>
      </c>
      <c r="I16" s="290">
        <v>0.5416666666666666</v>
      </c>
      <c r="J16" s="286"/>
      <c r="L16" s="171"/>
      <c r="M16" s="171"/>
      <c r="N16" s="171"/>
    </row>
    <row r="17" spans="1:14" ht="15" customHeight="1">
      <c r="A17" s="280" t="s">
        <v>22</v>
      </c>
      <c r="B17" s="292">
        <v>10</v>
      </c>
      <c r="C17" s="293" t="s">
        <v>371</v>
      </c>
      <c r="D17" s="294">
        <v>33</v>
      </c>
      <c r="E17" s="292" t="s">
        <v>246</v>
      </c>
      <c r="F17" s="293" t="s">
        <v>372</v>
      </c>
      <c r="G17" s="294">
        <v>5</v>
      </c>
      <c r="H17" s="295">
        <v>1</v>
      </c>
      <c r="I17" s="296">
        <v>0.5416666666666666</v>
      </c>
      <c r="J17" s="297"/>
      <c r="L17" s="171"/>
      <c r="M17" s="171"/>
      <c r="N17" s="171"/>
    </row>
    <row r="18" spans="1:14" ht="15" customHeight="1">
      <c r="A18" s="272" t="s">
        <v>24</v>
      </c>
      <c r="B18" s="298">
        <v>11</v>
      </c>
      <c r="C18" s="299" t="s">
        <v>373</v>
      </c>
      <c r="D18" s="275">
        <v>24</v>
      </c>
      <c r="E18" s="276" t="s">
        <v>246</v>
      </c>
      <c r="F18" s="299" t="s">
        <v>374</v>
      </c>
      <c r="G18" s="275">
        <v>17</v>
      </c>
      <c r="H18" s="300">
        <v>1</v>
      </c>
      <c r="I18" s="290">
        <v>0.5555555555555556</v>
      </c>
      <c r="J18" s="279"/>
      <c r="L18" s="171"/>
      <c r="M18" s="171"/>
      <c r="N18" s="171"/>
    </row>
    <row r="19" spans="1:14" ht="15" customHeight="1">
      <c r="A19" s="280" t="s">
        <v>26</v>
      </c>
      <c r="B19" s="287">
        <v>11</v>
      </c>
      <c r="C19" s="288" t="s">
        <v>375</v>
      </c>
      <c r="D19" s="283">
        <v>38</v>
      </c>
      <c r="E19" s="301" t="s">
        <v>246</v>
      </c>
      <c r="F19" s="288" t="s">
        <v>376</v>
      </c>
      <c r="G19" s="283">
        <v>0</v>
      </c>
      <c r="H19" s="287">
        <v>2</v>
      </c>
      <c r="I19" s="290">
        <v>0.5555555555555556</v>
      </c>
      <c r="J19" s="291"/>
      <c r="L19" s="302" t="s">
        <v>0</v>
      </c>
      <c r="M19" s="171"/>
      <c r="N19" s="171"/>
    </row>
    <row r="20" spans="1:15" ht="15" customHeight="1">
      <c r="A20" s="272" t="s">
        <v>28</v>
      </c>
      <c r="B20" s="298">
        <v>12</v>
      </c>
      <c r="C20" s="299" t="s">
        <v>377</v>
      </c>
      <c r="D20" s="275">
        <v>40</v>
      </c>
      <c r="E20" s="276" t="s">
        <v>246</v>
      </c>
      <c r="F20" s="299" t="s">
        <v>378</v>
      </c>
      <c r="G20" s="275">
        <v>0</v>
      </c>
      <c r="H20" s="300">
        <v>1</v>
      </c>
      <c r="I20" s="290">
        <v>0.5694444444444444</v>
      </c>
      <c r="J20" s="279"/>
      <c r="K20" s="303"/>
      <c r="L20" s="304"/>
      <c r="M20" s="305"/>
      <c r="N20" s="306"/>
      <c r="O20" s="223"/>
    </row>
    <row r="21" spans="1:15" ht="15" customHeight="1" thickBot="1">
      <c r="A21" s="307" t="s">
        <v>30</v>
      </c>
      <c r="B21" s="308">
        <v>12</v>
      </c>
      <c r="C21" s="309" t="s">
        <v>379</v>
      </c>
      <c r="D21" s="310">
        <v>36</v>
      </c>
      <c r="E21" s="311" t="s">
        <v>246</v>
      </c>
      <c r="F21" s="309" t="s">
        <v>380</v>
      </c>
      <c r="G21" s="310">
        <v>0</v>
      </c>
      <c r="H21" s="308">
        <v>2</v>
      </c>
      <c r="I21" s="312">
        <v>0.5694444444444444</v>
      </c>
      <c r="J21" s="313"/>
      <c r="K21" s="314"/>
      <c r="L21" s="304"/>
      <c r="M21" s="305"/>
      <c r="N21" s="306"/>
      <c r="O21" s="223"/>
    </row>
    <row r="22" spans="1:15" ht="15" customHeight="1">
      <c r="A22" s="272" t="s">
        <v>32</v>
      </c>
      <c r="B22" s="273">
        <v>7</v>
      </c>
      <c r="C22" s="315" t="s">
        <v>353</v>
      </c>
      <c r="D22" s="277">
        <v>19</v>
      </c>
      <c r="E22" s="316" t="s">
        <v>246</v>
      </c>
      <c r="F22" s="315" t="s">
        <v>356</v>
      </c>
      <c r="G22" s="277">
        <v>12</v>
      </c>
      <c r="H22" s="273">
        <v>1</v>
      </c>
      <c r="I22" s="317">
        <v>0.5833333333333334</v>
      </c>
      <c r="J22" s="318"/>
      <c r="K22" s="314"/>
      <c r="L22" s="304"/>
      <c r="M22" s="305"/>
      <c r="N22" s="306"/>
      <c r="O22" s="223"/>
    </row>
    <row r="23" spans="1:15" ht="15" customHeight="1">
      <c r="A23" s="280" t="s">
        <v>34</v>
      </c>
      <c r="B23" s="281">
        <v>7</v>
      </c>
      <c r="C23" s="274" t="s">
        <v>355</v>
      </c>
      <c r="D23" s="275">
        <v>36</v>
      </c>
      <c r="E23" s="276" t="s">
        <v>246</v>
      </c>
      <c r="F23" s="274" t="s">
        <v>354</v>
      </c>
      <c r="G23" s="275">
        <v>7</v>
      </c>
      <c r="H23" s="281">
        <v>2</v>
      </c>
      <c r="I23" s="285">
        <v>0.5833333333333334</v>
      </c>
      <c r="J23" s="279"/>
      <c r="K23" s="319"/>
      <c r="L23" s="320"/>
      <c r="O23" s="223"/>
    </row>
    <row r="24" spans="1:15" ht="15" customHeight="1">
      <c r="A24" s="272" t="s">
        <v>36</v>
      </c>
      <c r="B24" s="281">
        <v>8</v>
      </c>
      <c r="C24" s="282" t="s">
        <v>357</v>
      </c>
      <c r="D24" s="283">
        <v>12</v>
      </c>
      <c r="E24" s="276" t="s">
        <v>246</v>
      </c>
      <c r="F24" s="274" t="s">
        <v>360</v>
      </c>
      <c r="G24" s="283">
        <v>36</v>
      </c>
      <c r="H24" s="284">
        <v>1</v>
      </c>
      <c r="I24" s="285">
        <v>0.5972222222222222</v>
      </c>
      <c r="J24" s="286"/>
      <c r="K24" s="321" t="s">
        <v>247</v>
      </c>
      <c r="L24" s="322" t="s">
        <v>248</v>
      </c>
      <c r="M24" s="322" t="s">
        <v>249</v>
      </c>
      <c r="O24" s="223"/>
    </row>
    <row r="25" spans="1:15" ht="15" customHeight="1">
      <c r="A25" s="280" t="s">
        <v>38</v>
      </c>
      <c r="B25" s="281">
        <v>8</v>
      </c>
      <c r="C25" s="282" t="s">
        <v>359</v>
      </c>
      <c r="D25" s="283">
        <v>48</v>
      </c>
      <c r="E25" s="276" t="s">
        <v>246</v>
      </c>
      <c r="F25" s="274" t="s">
        <v>358</v>
      </c>
      <c r="G25" s="283">
        <v>0</v>
      </c>
      <c r="H25" s="284">
        <v>2</v>
      </c>
      <c r="I25" s="285">
        <v>0.5972222222222222</v>
      </c>
      <c r="J25" s="286"/>
      <c r="K25" s="298" t="s">
        <v>90</v>
      </c>
      <c r="L25" s="276"/>
      <c r="M25" s="323">
        <v>9</v>
      </c>
      <c r="O25" s="223"/>
    </row>
    <row r="26" spans="1:15" ht="15" customHeight="1">
      <c r="A26" s="272" t="s">
        <v>40</v>
      </c>
      <c r="B26" s="281">
        <v>9</v>
      </c>
      <c r="C26" s="282" t="s">
        <v>361</v>
      </c>
      <c r="D26" s="283">
        <v>24</v>
      </c>
      <c r="E26" s="276" t="s">
        <v>246</v>
      </c>
      <c r="F26" s="274" t="s">
        <v>364</v>
      </c>
      <c r="G26" s="283">
        <v>5</v>
      </c>
      <c r="H26" s="284">
        <v>1</v>
      </c>
      <c r="I26" s="285">
        <v>0.611111111111111</v>
      </c>
      <c r="J26" s="286"/>
      <c r="K26" s="298" t="s">
        <v>90</v>
      </c>
      <c r="L26" s="276"/>
      <c r="M26" s="323">
        <v>10</v>
      </c>
      <c r="O26" s="223"/>
    </row>
    <row r="27" spans="1:15" ht="15" customHeight="1">
      <c r="A27" s="280" t="s">
        <v>42</v>
      </c>
      <c r="B27" s="281">
        <v>9</v>
      </c>
      <c r="C27" s="282" t="s">
        <v>363</v>
      </c>
      <c r="D27" s="283">
        <v>23</v>
      </c>
      <c r="E27" s="276" t="s">
        <v>246</v>
      </c>
      <c r="F27" s="274" t="s">
        <v>362</v>
      </c>
      <c r="G27" s="283">
        <v>19</v>
      </c>
      <c r="H27" s="284">
        <v>2</v>
      </c>
      <c r="I27" s="285">
        <v>0.611111111111111</v>
      </c>
      <c r="J27" s="286"/>
      <c r="K27" s="298" t="s">
        <v>90</v>
      </c>
      <c r="L27" s="276"/>
      <c r="M27" s="323">
        <v>11</v>
      </c>
      <c r="O27" s="223"/>
    </row>
    <row r="28" spans="1:15" ht="15" customHeight="1">
      <c r="A28" s="272" t="s">
        <v>44</v>
      </c>
      <c r="B28" s="287">
        <v>9</v>
      </c>
      <c r="C28" s="288" t="s">
        <v>365</v>
      </c>
      <c r="D28" s="283">
        <v>24</v>
      </c>
      <c r="E28" s="276" t="s">
        <v>246</v>
      </c>
      <c r="F28" s="288" t="s">
        <v>368</v>
      </c>
      <c r="G28" s="283">
        <v>19</v>
      </c>
      <c r="H28" s="289">
        <v>1</v>
      </c>
      <c r="I28" s="290">
        <v>0.625</v>
      </c>
      <c r="J28" s="286"/>
      <c r="K28" s="298" t="s">
        <v>90</v>
      </c>
      <c r="L28" s="276"/>
      <c r="M28" s="323">
        <v>12</v>
      </c>
      <c r="O28" s="223"/>
    </row>
    <row r="29" spans="1:15" ht="15" customHeight="1">
      <c r="A29" s="280" t="s">
        <v>46</v>
      </c>
      <c r="B29" s="287">
        <v>9</v>
      </c>
      <c r="C29" s="288" t="s">
        <v>367</v>
      </c>
      <c r="D29" s="283">
        <v>40</v>
      </c>
      <c r="E29" s="276" t="s">
        <v>246</v>
      </c>
      <c r="F29" s="288" t="s">
        <v>366</v>
      </c>
      <c r="G29" s="283">
        <v>7</v>
      </c>
      <c r="H29" s="289">
        <v>2</v>
      </c>
      <c r="I29" s="290">
        <v>0.625</v>
      </c>
      <c r="J29" s="291"/>
      <c r="O29" s="223"/>
    </row>
    <row r="30" spans="1:15" ht="15" customHeight="1">
      <c r="A30" s="272" t="s">
        <v>48</v>
      </c>
      <c r="B30" s="287">
        <v>10</v>
      </c>
      <c r="C30" s="324" t="s">
        <v>369</v>
      </c>
      <c r="D30" s="325">
        <v>33</v>
      </c>
      <c r="E30" s="301" t="s">
        <v>246</v>
      </c>
      <c r="F30" s="324" t="s">
        <v>372</v>
      </c>
      <c r="G30" s="325">
        <v>7</v>
      </c>
      <c r="H30" s="326">
        <v>1</v>
      </c>
      <c r="I30" s="290">
        <v>0.638888888888889</v>
      </c>
      <c r="J30" s="327" t="s">
        <v>0</v>
      </c>
      <c r="O30" s="223"/>
    </row>
    <row r="31" spans="1:15" ht="15" customHeight="1">
      <c r="A31" s="280" t="s">
        <v>50</v>
      </c>
      <c r="B31" s="292">
        <v>10</v>
      </c>
      <c r="C31" s="328" t="s">
        <v>371</v>
      </c>
      <c r="D31" s="294">
        <v>36</v>
      </c>
      <c r="E31" s="329" t="s">
        <v>246</v>
      </c>
      <c r="F31" s="328" t="s">
        <v>370</v>
      </c>
      <c r="G31" s="294">
        <v>0</v>
      </c>
      <c r="H31" s="330">
        <v>2</v>
      </c>
      <c r="I31" s="296">
        <v>0.638888888888889</v>
      </c>
      <c r="J31" s="297"/>
      <c r="O31" s="223"/>
    </row>
    <row r="32" spans="1:15" ht="15" customHeight="1">
      <c r="A32" s="272" t="s">
        <v>51</v>
      </c>
      <c r="B32" s="298">
        <v>11</v>
      </c>
      <c r="C32" s="288" t="s">
        <v>373</v>
      </c>
      <c r="D32" s="283">
        <v>42</v>
      </c>
      <c r="E32" s="301" t="s">
        <v>246</v>
      </c>
      <c r="F32" s="288" t="s">
        <v>376</v>
      </c>
      <c r="G32" s="283">
        <v>0</v>
      </c>
      <c r="H32" s="289">
        <v>1</v>
      </c>
      <c r="I32" s="290">
        <v>0.6527777777777778</v>
      </c>
      <c r="J32" s="291"/>
      <c r="K32" s="224"/>
      <c r="O32" s="223"/>
    </row>
    <row r="33" spans="1:15" ht="15" customHeight="1">
      <c r="A33" s="280" t="s">
        <v>52</v>
      </c>
      <c r="B33" s="287">
        <v>11</v>
      </c>
      <c r="C33" s="299" t="s">
        <v>375</v>
      </c>
      <c r="D33" s="275">
        <v>34</v>
      </c>
      <c r="E33" s="276" t="s">
        <v>246</v>
      </c>
      <c r="F33" s="299" t="s">
        <v>374</v>
      </c>
      <c r="G33" s="275">
        <v>12</v>
      </c>
      <c r="H33" s="298">
        <v>2</v>
      </c>
      <c r="I33" s="290">
        <v>0.6527777777777778</v>
      </c>
      <c r="J33" s="286"/>
      <c r="O33" s="223"/>
    </row>
    <row r="34" spans="1:15" ht="15" customHeight="1">
      <c r="A34" s="272" t="s">
        <v>53</v>
      </c>
      <c r="B34" s="298">
        <v>12</v>
      </c>
      <c r="C34" s="299" t="s">
        <v>377</v>
      </c>
      <c r="D34" s="275">
        <v>33</v>
      </c>
      <c r="E34" s="276" t="s">
        <v>246</v>
      </c>
      <c r="F34" s="299" t="s">
        <v>380</v>
      </c>
      <c r="G34" s="275">
        <v>0</v>
      </c>
      <c r="H34" s="300">
        <v>1</v>
      </c>
      <c r="I34" s="290">
        <v>0.6666666666666666</v>
      </c>
      <c r="J34" s="286"/>
      <c r="K34" s="321" t="s">
        <v>247</v>
      </c>
      <c r="L34" s="322" t="s">
        <v>248</v>
      </c>
      <c r="M34" s="322" t="s">
        <v>249</v>
      </c>
      <c r="O34" s="223"/>
    </row>
    <row r="35" spans="1:15" ht="15" customHeight="1" thickBot="1">
      <c r="A35" s="307" t="s">
        <v>54</v>
      </c>
      <c r="B35" s="308">
        <v>12</v>
      </c>
      <c r="C35" s="309" t="s">
        <v>379</v>
      </c>
      <c r="D35" s="310">
        <v>59</v>
      </c>
      <c r="E35" s="311" t="s">
        <v>246</v>
      </c>
      <c r="F35" s="309" t="s">
        <v>378</v>
      </c>
      <c r="G35" s="310">
        <v>0</v>
      </c>
      <c r="H35" s="308">
        <v>2</v>
      </c>
      <c r="I35" s="312">
        <v>0.6666666666666666</v>
      </c>
      <c r="J35" s="331"/>
      <c r="K35" s="298" t="s">
        <v>194</v>
      </c>
      <c r="L35" s="276" t="s">
        <v>355</v>
      </c>
      <c r="M35" s="281">
        <v>7</v>
      </c>
      <c r="O35" s="223"/>
    </row>
    <row r="36" spans="1:15" ht="15" customHeight="1">
      <c r="A36" s="272" t="s">
        <v>55</v>
      </c>
      <c r="B36" s="273">
        <v>7</v>
      </c>
      <c r="C36" s="315" t="s">
        <v>353</v>
      </c>
      <c r="D36" s="277">
        <v>19</v>
      </c>
      <c r="E36" s="316" t="s">
        <v>246</v>
      </c>
      <c r="F36" s="315" t="s">
        <v>355</v>
      </c>
      <c r="G36" s="277">
        <v>27</v>
      </c>
      <c r="H36" s="273">
        <v>1</v>
      </c>
      <c r="I36" s="317">
        <v>0.6805555555555555</v>
      </c>
      <c r="J36" s="332"/>
      <c r="K36" s="298" t="s">
        <v>194</v>
      </c>
      <c r="L36" s="276" t="s">
        <v>359</v>
      </c>
      <c r="M36" s="281">
        <v>8</v>
      </c>
      <c r="O36" s="223"/>
    </row>
    <row r="37" spans="1:15" ht="15" customHeight="1">
      <c r="A37" s="280" t="s">
        <v>56</v>
      </c>
      <c r="B37" s="281">
        <v>7</v>
      </c>
      <c r="C37" s="274" t="s">
        <v>356</v>
      </c>
      <c r="D37" s="275">
        <v>29</v>
      </c>
      <c r="E37" s="276" t="s">
        <v>246</v>
      </c>
      <c r="F37" s="274" t="s">
        <v>354</v>
      </c>
      <c r="G37" s="275">
        <v>21</v>
      </c>
      <c r="H37" s="281">
        <v>2</v>
      </c>
      <c r="I37" s="285">
        <v>0.6805555555555555</v>
      </c>
      <c r="J37" s="286"/>
      <c r="K37" s="298" t="s">
        <v>194</v>
      </c>
      <c r="L37" s="276" t="s">
        <v>405</v>
      </c>
      <c r="M37" s="281">
        <v>9</v>
      </c>
      <c r="O37" s="223"/>
    </row>
    <row r="38" spans="1:15" ht="15" customHeight="1">
      <c r="A38" s="272" t="s">
        <v>57</v>
      </c>
      <c r="B38" s="281">
        <v>8</v>
      </c>
      <c r="C38" s="282" t="s">
        <v>357</v>
      </c>
      <c r="D38" s="283" t="s">
        <v>406</v>
      </c>
      <c r="E38" s="276" t="s">
        <v>246</v>
      </c>
      <c r="F38" s="274" t="s">
        <v>359</v>
      </c>
      <c r="G38" s="283" t="s">
        <v>407</v>
      </c>
      <c r="H38" s="284">
        <v>1</v>
      </c>
      <c r="I38" s="285">
        <v>0.6944444444444445</v>
      </c>
      <c r="J38" s="286"/>
      <c r="K38" s="321" t="s">
        <v>250</v>
      </c>
      <c r="L38" s="322" t="s">
        <v>248</v>
      </c>
      <c r="M38" s="322" t="s">
        <v>249</v>
      </c>
      <c r="O38" s="223"/>
    </row>
    <row r="39" spans="1:15" ht="15" customHeight="1">
      <c r="A39" s="280" t="s">
        <v>58</v>
      </c>
      <c r="B39" s="281">
        <v>8</v>
      </c>
      <c r="C39" s="282" t="s">
        <v>360</v>
      </c>
      <c r="D39" s="283">
        <v>22</v>
      </c>
      <c r="E39" s="276" t="s">
        <v>246</v>
      </c>
      <c r="F39" s="274" t="s">
        <v>358</v>
      </c>
      <c r="G39" s="283">
        <v>19</v>
      </c>
      <c r="H39" s="284">
        <v>2</v>
      </c>
      <c r="I39" s="285">
        <v>0.6944444444444445</v>
      </c>
      <c r="J39" s="286"/>
      <c r="K39" s="298" t="s">
        <v>194</v>
      </c>
      <c r="L39" s="276"/>
      <c r="M39" s="333">
        <v>7</v>
      </c>
      <c r="O39" s="223"/>
    </row>
    <row r="40" spans="1:15" ht="15" customHeight="1">
      <c r="A40" s="272" t="s">
        <v>59</v>
      </c>
      <c r="B40" s="281">
        <v>9</v>
      </c>
      <c r="C40" s="282" t="s">
        <v>361</v>
      </c>
      <c r="D40" s="283">
        <v>14</v>
      </c>
      <c r="E40" s="276" t="s">
        <v>246</v>
      </c>
      <c r="F40" s="274" t="s">
        <v>363</v>
      </c>
      <c r="G40" s="283">
        <v>17</v>
      </c>
      <c r="H40" s="284">
        <v>1</v>
      </c>
      <c r="I40" s="285">
        <v>0.7083333333333334</v>
      </c>
      <c r="J40" s="286"/>
      <c r="K40" s="298" t="s">
        <v>194</v>
      </c>
      <c r="L40" s="276"/>
      <c r="M40" s="333">
        <v>8</v>
      </c>
      <c r="O40" s="223"/>
    </row>
    <row r="41" spans="1:15" ht="15" customHeight="1">
      <c r="A41" s="280" t="s">
        <v>60</v>
      </c>
      <c r="B41" s="281">
        <v>9</v>
      </c>
      <c r="C41" s="282" t="s">
        <v>364</v>
      </c>
      <c r="D41" s="283">
        <v>5</v>
      </c>
      <c r="E41" s="276" t="s">
        <v>246</v>
      </c>
      <c r="F41" s="274" t="s">
        <v>362</v>
      </c>
      <c r="G41" s="283">
        <v>33</v>
      </c>
      <c r="H41" s="284">
        <v>2</v>
      </c>
      <c r="I41" s="285">
        <v>0.7083333333333334</v>
      </c>
      <c r="J41" s="286"/>
      <c r="K41" s="298" t="s">
        <v>194</v>
      </c>
      <c r="L41" s="276"/>
      <c r="M41" s="333">
        <v>9</v>
      </c>
      <c r="O41" s="223"/>
    </row>
    <row r="42" spans="1:15" ht="15" customHeight="1">
      <c r="A42" s="272" t="s">
        <v>61</v>
      </c>
      <c r="B42" s="287">
        <v>9</v>
      </c>
      <c r="C42" s="288" t="s">
        <v>365</v>
      </c>
      <c r="D42" s="283">
        <v>14</v>
      </c>
      <c r="E42" s="276" t="s">
        <v>246</v>
      </c>
      <c r="F42" s="288" t="s">
        <v>367</v>
      </c>
      <c r="G42" s="283">
        <v>14</v>
      </c>
      <c r="H42" s="289">
        <v>1</v>
      </c>
      <c r="I42" s="290">
        <v>0.7222222222222222</v>
      </c>
      <c r="J42" s="291"/>
      <c r="K42" s="298" t="s">
        <v>194</v>
      </c>
      <c r="L42" s="276"/>
      <c r="M42" s="333" t="s">
        <v>386</v>
      </c>
      <c r="O42" s="223"/>
    </row>
    <row r="43" spans="1:15" ht="15" customHeight="1">
      <c r="A43" s="280" t="s">
        <v>62</v>
      </c>
      <c r="B43" s="287">
        <v>9</v>
      </c>
      <c r="C43" s="288" t="s">
        <v>368</v>
      </c>
      <c r="D43" s="283">
        <v>12</v>
      </c>
      <c r="E43" s="276" t="s">
        <v>246</v>
      </c>
      <c r="F43" s="288" t="s">
        <v>366</v>
      </c>
      <c r="G43" s="283">
        <v>27</v>
      </c>
      <c r="H43" s="289">
        <v>2</v>
      </c>
      <c r="I43" s="290">
        <v>0.7222222222222222</v>
      </c>
      <c r="J43" s="286"/>
      <c r="K43" s="321"/>
      <c r="L43" s="322"/>
      <c r="M43" s="322"/>
      <c r="O43" s="223"/>
    </row>
    <row r="44" spans="1:15" ht="15" customHeight="1">
      <c r="A44" s="272" t="s">
        <v>63</v>
      </c>
      <c r="B44" s="287">
        <v>10</v>
      </c>
      <c r="C44" s="328" t="s">
        <v>369</v>
      </c>
      <c r="D44" s="294">
        <v>7</v>
      </c>
      <c r="E44" s="329" t="s">
        <v>246</v>
      </c>
      <c r="F44" s="328" t="s">
        <v>371</v>
      </c>
      <c r="G44" s="294">
        <v>31</v>
      </c>
      <c r="H44" s="292">
        <v>2</v>
      </c>
      <c r="I44" s="296">
        <v>0.7361111111111112</v>
      </c>
      <c r="J44" s="297"/>
      <c r="O44" s="223"/>
    </row>
    <row r="45" spans="1:15" ht="15" customHeight="1">
      <c r="A45" s="280" t="s">
        <v>64</v>
      </c>
      <c r="B45" s="292">
        <v>10</v>
      </c>
      <c r="C45" s="324" t="s">
        <v>372</v>
      </c>
      <c r="D45" s="283">
        <v>10</v>
      </c>
      <c r="E45" s="301" t="s">
        <v>246</v>
      </c>
      <c r="F45" s="324" t="s">
        <v>370</v>
      </c>
      <c r="G45" s="283">
        <v>14</v>
      </c>
      <c r="H45" s="295">
        <v>1</v>
      </c>
      <c r="I45" s="290">
        <v>0.7361111111111112</v>
      </c>
      <c r="J45" s="327" t="s">
        <v>0</v>
      </c>
      <c r="O45" s="223"/>
    </row>
    <row r="46" spans="1:15" ht="15" customHeight="1">
      <c r="A46" s="272" t="s">
        <v>65</v>
      </c>
      <c r="B46" s="298">
        <v>11</v>
      </c>
      <c r="C46" s="299" t="s">
        <v>373</v>
      </c>
      <c r="D46" s="275">
        <v>12</v>
      </c>
      <c r="E46" s="276" t="s">
        <v>246</v>
      </c>
      <c r="F46" s="299" t="s">
        <v>375</v>
      </c>
      <c r="G46" s="275">
        <v>19</v>
      </c>
      <c r="H46" s="300">
        <v>1</v>
      </c>
      <c r="I46" s="290">
        <v>0.75</v>
      </c>
      <c r="J46" s="286"/>
      <c r="O46" s="223"/>
    </row>
    <row r="47" spans="1:10" ht="15" customHeight="1">
      <c r="A47" s="280" t="s">
        <v>66</v>
      </c>
      <c r="B47" s="287">
        <v>11</v>
      </c>
      <c r="C47" s="288" t="s">
        <v>376</v>
      </c>
      <c r="D47" s="283">
        <v>17</v>
      </c>
      <c r="E47" s="301" t="s">
        <v>246</v>
      </c>
      <c r="F47" s="288" t="s">
        <v>374</v>
      </c>
      <c r="G47" s="283">
        <v>21</v>
      </c>
      <c r="H47" s="287">
        <v>2</v>
      </c>
      <c r="I47" s="290">
        <v>0.75</v>
      </c>
      <c r="J47" s="291"/>
    </row>
    <row r="48" spans="1:10" ht="15" customHeight="1">
      <c r="A48" s="272" t="s">
        <v>67</v>
      </c>
      <c r="B48" s="298">
        <v>12</v>
      </c>
      <c r="C48" s="299" t="s">
        <v>377</v>
      </c>
      <c r="D48" s="275">
        <v>0</v>
      </c>
      <c r="E48" s="276" t="s">
        <v>246</v>
      </c>
      <c r="F48" s="299" t="s">
        <v>379</v>
      </c>
      <c r="G48" s="275">
        <v>28</v>
      </c>
      <c r="H48" s="300">
        <v>1</v>
      </c>
      <c r="I48" s="290">
        <v>0.7638888888888888</v>
      </c>
      <c r="J48" s="279"/>
    </row>
    <row r="49" spans="1:10" ht="15" customHeight="1" thickBot="1">
      <c r="A49" s="307" t="s">
        <v>68</v>
      </c>
      <c r="B49" s="308">
        <v>12</v>
      </c>
      <c r="C49" s="309" t="s">
        <v>380</v>
      </c>
      <c r="D49" s="310"/>
      <c r="E49" s="311" t="s">
        <v>246</v>
      </c>
      <c r="F49" s="309" t="s">
        <v>378</v>
      </c>
      <c r="G49" s="310"/>
      <c r="H49" s="308">
        <v>2</v>
      </c>
      <c r="I49" s="334">
        <v>0.7638888888888888</v>
      </c>
      <c r="J49" s="313"/>
    </row>
    <row r="51" spans="1:2" ht="12.75">
      <c r="A51" s="335"/>
      <c r="B51" s="224" t="s">
        <v>194</v>
      </c>
    </row>
    <row r="52" spans="1:2" ht="12.75">
      <c r="A52" s="336"/>
      <c r="B52" s="224" t="s">
        <v>90</v>
      </c>
    </row>
  </sheetData>
  <sheetProtection/>
  <printOptions horizontalCentered="1"/>
  <pageMargins left="0.2755905511811024" right="0.15748031496062992" top="0.31496062992125984" bottom="0.31496062992125984" header="0" footer="0"/>
  <pageSetup horizontalDpi="600" verticalDpi="600" orientation="portrait" paperSize="8" scale="1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4:M132"/>
  <sheetViews>
    <sheetView showGridLines="0" zoomScale="75" zoomScaleNormal="75" zoomScalePageLayoutView="0" workbookViewId="0" topLeftCell="A1">
      <selection activeCell="D49" sqref="D49"/>
    </sheetView>
  </sheetViews>
  <sheetFormatPr defaultColWidth="11.421875" defaultRowHeight="12.75"/>
  <cols>
    <col min="1" max="1" width="24.57421875" style="171" bestFit="1" customWidth="1"/>
    <col min="2" max="2" width="13.28125" style="171" customWidth="1"/>
    <col min="3" max="3" width="8.7109375" style="171" customWidth="1"/>
    <col min="4" max="4" width="12.140625" style="171" customWidth="1"/>
    <col min="5" max="5" width="11.57421875" style="171" customWidth="1"/>
    <col min="6" max="6" width="10.421875" style="171" bestFit="1" customWidth="1"/>
    <col min="7" max="7" width="15.57421875" style="171" customWidth="1"/>
    <col min="8" max="8" width="12.421875" style="171" customWidth="1"/>
    <col min="9" max="9" width="9.57421875" style="171" customWidth="1"/>
    <col min="10" max="10" width="10.00390625" style="171" customWidth="1"/>
    <col min="11" max="11" width="16.140625" style="171" bestFit="1" customWidth="1"/>
    <col min="12" max="16384" width="11.421875" style="171" customWidth="1"/>
  </cols>
  <sheetData>
    <row r="4" spans="1:11" ht="18">
      <c r="A4" s="489" t="s">
        <v>300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6" spans="1:11" ht="18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</row>
    <row r="7" ht="13.5" thickBot="1"/>
    <row r="8" spans="1:9" ht="13.5" thickBot="1">
      <c r="A8" s="302"/>
      <c r="B8" s="302"/>
      <c r="C8" s="302"/>
      <c r="D8" s="443" t="s">
        <v>241</v>
      </c>
      <c r="E8" s="444"/>
      <c r="F8" s="339" t="s">
        <v>251</v>
      </c>
      <c r="G8" s="443" t="s">
        <v>241</v>
      </c>
      <c r="H8" s="444"/>
      <c r="I8" s="339" t="s">
        <v>251</v>
      </c>
    </row>
    <row r="9" spans="1:9" ht="18.75" thickBot="1">
      <c r="A9" s="466" t="s">
        <v>259</v>
      </c>
      <c r="B9" s="466"/>
      <c r="C9" s="302"/>
      <c r="D9" s="340" t="str">
        <f>A10</f>
        <v>MARIANO MORENO</v>
      </c>
      <c r="E9" s="341"/>
      <c r="F9" s="342">
        <v>14</v>
      </c>
      <c r="G9" s="343" t="str">
        <f>A11</f>
        <v>GIMNASIA y ESGRIMA</v>
      </c>
      <c r="H9" s="341"/>
      <c r="I9" s="342">
        <v>14</v>
      </c>
    </row>
    <row r="10" spans="1:9" ht="15.75" thickBot="1">
      <c r="A10" s="437" t="s">
        <v>129</v>
      </c>
      <c r="B10" s="437"/>
      <c r="C10" s="344"/>
      <c r="D10" s="340" t="str">
        <f>A12</f>
        <v>LICEO MILITAR</v>
      </c>
      <c r="E10" s="341"/>
      <c r="F10" s="345">
        <v>12</v>
      </c>
      <c r="G10" s="343" t="str">
        <f>A13</f>
        <v>CASA DE PADUA</v>
      </c>
      <c r="H10" s="341"/>
      <c r="I10" s="342">
        <v>27</v>
      </c>
    </row>
    <row r="11" spans="1:9" ht="15.75" thickBot="1">
      <c r="A11" s="437" t="s">
        <v>114</v>
      </c>
      <c r="B11" s="437"/>
      <c r="C11" s="344"/>
      <c r="D11" s="346" t="str">
        <f>A10</f>
        <v>MARIANO MORENO</v>
      </c>
      <c r="E11" s="347"/>
      <c r="F11" s="342">
        <v>24</v>
      </c>
      <c r="G11" s="348" t="str">
        <f>A12</f>
        <v>LICEO MILITAR</v>
      </c>
      <c r="H11" s="347"/>
      <c r="I11" s="345">
        <v>19</v>
      </c>
    </row>
    <row r="12" spans="1:9" ht="15.75" thickBot="1">
      <c r="A12" s="437" t="s">
        <v>131</v>
      </c>
      <c r="B12" s="437"/>
      <c r="C12" s="344"/>
      <c r="D12" s="340" t="str">
        <f>A11</f>
        <v>GIMNASIA y ESGRIMA</v>
      </c>
      <c r="E12" s="341"/>
      <c r="F12" s="342">
        <v>40</v>
      </c>
      <c r="G12" s="343" t="str">
        <f>A13</f>
        <v>CASA DE PADUA</v>
      </c>
      <c r="H12" s="341"/>
      <c r="I12" s="345">
        <v>7</v>
      </c>
    </row>
    <row r="13" spans="1:9" ht="15.75" thickBot="1">
      <c r="A13" s="437" t="s">
        <v>204</v>
      </c>
      <c r="B13" s="437"/>
      <c r="C13" s="344"/>
      <c r="D13" s="340" t="str">
        <f>A10</f>
        <v>MARIANO MORENO</v>
      </c>
      <c r="E13" s="341"/>
      <c r="F13" s="342">
        <v>21</v>
      </c>
      <c r="G13" s="340" t="str">
        <f>A13</f>
        <v>CASA DE PADUA</v>
      </c>
      <c r="H13" s="341"/>
      <c r="I13" s="345">
        <v>14</v>
      </c>
    </row>
    <row r="14" spans="1:9" ht="13.5" thickBot="1">
      <c r="A14" s="349"/>
      <c r="B14" s="349"/>
      <c r="C14" s="344"/>
      <c r="D14" s="340" t="str">
        <f>A11</f>
        <v>GIMNASIA y ESGRIMA</v>
      </c>
      <c r="E14" s="341"/>
      <c r="F14" s="342">
        <v>19</v>
      </c>
      <c r="G14" s="343" t="str">
        <f>A12</f>
        <v>LICEO MILITAR</v>
      </c>
      <c r="H14" s="341"/>
      <c r="I14" s="345">
        <v>14</v>
      </c>
    </row>
    <row r="15" spans="1:11" ht="13.5" thickBot="1">
      <c r="A15" s="302"/>
      <c r="B15" s="302"/>
      <c r="C15" s="302"/>
      <c r="G15" s="302"/>
      <c r="H15" s="302"/>
      <c r="I15" s="302"/>
      <c r="J15" s="302"/>
      <c r="K15" s="302"/>
    </row>
    <row r="16" spans="1:11" ht="13.5" thickBot="1">
      <c r="A16" s="438" t="s">
        <v>253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40"/>
    </row>
    <row r="17" spans="1:11" ht="12.75">
      <c r="A17" s="350"/>
      <c r="B17" s="351"/>
      <c r="C17" s="351"/>
      <c r="D17" s="351"/>
      <c r="E17" s="351"/>
      <c r="F17" s="351"/>
      <c r="G17" s="351"/>
      <c r="H17" s="351"/>
      <c r="I17" s="351"/>
      <c r="J17" s="351" t="s">
        <v>0</v>
      </c>
      <c r="K17" s="351"/>
    </row>
    <row r="18" spans="1:13" ht="12.75">
      <c r="A18" s="352"/>
      <c r="B18" s="441" t="str">
        <f>A19</f>
        <v>MARIANO MORENO</v>
      </c>
      <c r="C18" s="442"/>
      <c r="D18" s="441" t="str">
        <f>A20</f>
        <v>GIMNASIA y ESGRIMA</v>
      </c>
      <c r="E18" s="442"/>
      <c r="F18" s="441" t="str">
        <f>A21</f>
        <v>LICEO MILITAR</v>
      </c>
      <c r="G18" s="442"/>
      <c r="H18" s="441" t="str">
        <f>A13</f>
        <v>CASA DE PADUA</v>
      </c>
      <c r="I18" s="442"/>
      <c r="J18" s="353" t="s">
        <v>254</v>
      </c>
      <c r="K18" s="353" t="s">
        <v>255</v>
      </c>
      <c r="L18" s="354" t="s">
        <v>256</v>
      </c>
      <c r="M18" s="354" t="s">
        <v>257</v>
      </c>
    </row>
    <row r="19" spans="1:13" ht="12.75">
      <c r="A19" s="355" t="str">
        <f>A10</f>
        <v>MARIANO MORENO</v>
      </c>
      <c r="B19" s="356"/>
      <c r="C19" s="356"/>
      <c r="D19" s="357">
        <f>IF(F9="","",F9)</f>
        <v>14</v>
      </c>
      <c r="E19" s="357">
        <f>IF(I9="","",I9)</f>
        <v>14</v>
      </c>
      <c r="F19" s="357">
        <f>IF(F11="","",F11)</f>
        <v>24</v>
      </c>
      <c r="G19" s="357">
        <f>IF(I11="","",I11)</f>
        <v>19</v>
      </c>
      <c r="H19" s="357">
        <f>IF(F13="","",F13)</f>
        <v>21</v>
      </c>
      <c r="I19" s="357">
        <f>IF(I13="","",I13)</f>
        <v>14</v>
      </c>
      <c r="J19" s="357">
        <f>SUM(D19,F19,H19)</f>
        <v>59</v>
      </c>
      <c r="K19" s="357">
        <f>SUM(E19,G19,I19)</f>
        <v>47</v>
      </c>
      <c r="L19" s="357">
        <f>SUM(J19-K19)</f>
        <v>12</v>
      </c>
      <c r="M19" s="358">
        <f>IF(F11&gt;I11,2,0)+IF(F11=I11,1,0)+IF(F9&gt;I9,2,0)+IF(F9=I9,1,0)+IF(F13&gt;I13,2,0)+IF(F13=I13,1,0)</f>
        <v>5</v>
      </c>
    </row>
    <row r="20" spans="1:13" ht="12.75">
      <c r="A20" s="355" t="str">
        <f>A11</f>
        <v>GIMNASIA y ESGRIMA</v>
      </c>
      <c r="B20" s="357">
        <f>IF(I9="","",I9)</f>
        <v>14</v>
      </c>
      <c r="C20" s="357">
        <f>IF(F9="","",F9)</f>
        <v>14</v>
      </c>
      <c r="D20" s="356"/>
      <c r="E20" s="356"/>
      <c r="F20" s="357">
        <f>IF(F14="","",F14)</f>
        <v>19</v>
      </c>
      <c r="G20" s="357">
        <f>IF(I14="","",I14)</f>
        <v>14</v>
      </c>
      <c r="H20" s="357">
        <f>IF(F12="","",F12)</f>
        <v>40</v>
      </c>
      <c r="I20" s="357">
        <f>IF(I12="","",I12)</f>
        <v>7</v>
      </c>
      <c r="J20" s="357">
        <f>SUM(B20,F20,H20)</f>
        <v>73</v>
      </c>
      <c r="K20" s="357">
        <f>SUM(C20,G20,I20)</f>
        <v>35</v>
      </c>
      <c r="L20" s="357">
        <f>SUM(J20-K20)</f>
        <v>38</v>
      </c>
      <c r="M20" s="359">
        <f>IF(F12&gt;I12,2,0)+IF(F12=I12,1,0)+IF(I9&gt;F9,2,0)+IF(I9=F9,1,0)+IF(F14&gt;I14,2,0)+IF(F14=I14,1,0)</f>
        <v>5</v>
      </c>
    </row>
    <row r="21" spans="1:13" ht="12.75">
      <c r="A21" s="355" t="str">
        <f>A12</f>
        <v>LICEO MILITAR</v>
      </c>
      <c r="B21" s="357">
        <f>IF(I11="","",I11)</f>
        <v>19</v>
      </c>
      <c r="C21" s="357">
        <f>IF(F11="","",F11)</f>
        <v>24</v>
      </c>
      <c r="D21" s="357">
        <f>IF(I14="","",I14)</f>
        <v>14</v>
      </c>
      <c r="E21" s="357">
        <f>IF(F14="","",F14)</f>
        <v>19</v>
      </c>
      <c r="F21" s="356"/>
      <c r="G21" s="356"/>
      <c r="H21" s="357">
        <f>IF(F10="","",F10)</f>
        <v>12</v>
      </c>
      <c r="I21" s="357">
        <f>IF(I10="","",I10)</f>
        <v>27</v>
      </c>
      <c r="J21" s="357">
        <f>SUM(B21,D21,H21)</f>
        <v>45</v>
      </c>
      <c r="K21" s="357">
        <f>SUM(C21,E21,I21)</f>
        <v>70</v>
      </c>
      <c r="L21" s="357">
        <f>SUM(J21-K21)</f>
        <v>-25</v>
      </c>
      <c r="M21" s="358">
        <f>IF(I11&gt;F11,2,0)+IF(I11=F11,1,0)+IF(F10&gt;I10,2,0)+IF(F10=I10,1,0)+IF(I14&gt;F14,2,0)+IF(I14=F14,1,0)</f>
        <v>0</v>
      </c>
    </row>
    <row r="22" spans="1:13" ht="12.75">
      <c r="A22" s="355" t="str">
        <f>A13</f>
        <v>CASA DE PADUA</v>
      </c>
      <c r="B22" s="357">
        <f>IF(I13="","",I13)</f>
        <v>14</v>
      </c>
      <c r="C22" s="357">
        <f>IF(F13="","",F13)</f>
        <v>21</v>
      </c>
      <c r="D22" s="357">
        <f>IF(I12="","",I12)</f>
        <v>7</v>
      </c>
      <c r="E22" s="357">
        <f>IF(F12="","",F12)</f>
        <v>40</v>
      </c>
      <c r="F22" s="357">
        <f>IF(I10="","",I10)</f>
        <v>27</v>
      </c>
      <c r="G22" s="357">
        <f>IF(F10="","",F10)</f>
        <v>12</v>
      </c>
      <c r="H22" s="356"/>
      <c r="I22" s="356"/>
      <c r="J22" s="357">
        <f>SUM(B22,D22,F22)</f>
        <v>48</v>
      </c>
      <c r="K22" s="357">
        <f>SUM(C22,E22,G22)</f>
        <v>73</v>
      </c>
      <c r="L22" s="357">
        <f>SUM(J22-K22)</f>
        <v>-25</v>
      </c>
      <c r="M22" s="358">
        <f>IF(I12&gt;F12,2,0)+IF(I12=F12,1,0)+IF(I10&gt;F10,2,0)+IF(I10=F10,1,0)+IF(I13&gt;F13,2,0)+IF(I13=F13,1,0)</f>
        <v>2</v>
      </c>
    </row>
    <row r="23" ht="13.5" thickBot="1"/>
    <row r="24" spans="1:9" ht="13.5" thickBot="1">
      <c r="A24" s="302"/>
      <c r="B24" s="302"/>
      <c r="C24" s="302"/>
      <c r="D24" s="443" t="s">
        <v>241</v>
      </c>
      <c r="E24" s="444"/>
      <c r="F24" s="339" t="s">
        <v>251</v>
      </c>
      <c r="G24" s="443" t="s">
        <v>241</v>
      </c>
      <c r="H24" s="444"/>
      <c r="I24" s="339" t="s">
        <v>251</v>
      </c>
    </row>
    <row r="25" spans="1:9" ht="18.75" thickBot="1">
      <c r="A25" s="466" t="s">
        <v>276</v>
      </c>
      <c r="B25" s="466"/>
      <c r="C25" s="302"/>
      <c r="D25" s="340" t="str">
        <f>A26</f>
        <v>LA PLATA</v>
      </c>
      <c r="E25" s="341"/>
      <c r="F25" s="342">
        <v>7</v>
      </c>
      <c r="G25" s="343" t="str">
        <f>A27</f>
        <v>ALUMNI</v>
      </c>
      <c r="H25" s="341"/>
      <c r="I25" s="342">
        <v>31</v>
      </c>
    </row>
    <row r="26" spans="1:9" ht="15.75" thickBot="1">
      <c r="A26" s="437" t="s">
        <v>96</v>
      </c>
      <c r="B26" s="437"/>
      <c r="C26" s="344"/>
      <c r="D26" s="340" t="str">
        <f>A28</f>
        <v>A.D. FRANCESA</v>
      </c>
      <c r="E26" s="341"/>
      <c r="F26" s="345">
        <v>10</v>
      </c>
      <c r="G26" s="343" t="str">
        <f>A29</f>
        <v>CIUDAD DE BS.AS.</v>
      </c>
      <c r="H26" s="341"/>
      <c r="I26" s="342">
        <v>14</v>
      </c>
    </row>
    <row r="27" spans="1:9" ht="15.75" thickBot="1">
      <c r="A27" s="437" t="s">
        <v>79</v>
      </c>
      <c r="B27" s="437"/>
      <c r="C27" s="344"/>
      <c r="D27" s="346" t="str">
        <f>A26</f>
        <v>LA PLATA</v>
      </c>
      <c r="E27" s="347"/>
      <c r="F27" s="342">
        <v>33</v>
      </c>
      <c r="G27" s="348" t="str">
        <f>A28</f>
        <v>A.D. FRANCESA</v>
      </c>
      <c r="H27" s="347"/>
      <c r="I27" s="345">
        <v>7</v>
      </c>
    </row>
    <row r="28" spans="1:9" ht="15.75" thickBot="1">
      <c r="A28" s="437" t="s">
        <v>221</v>
      </c>
      <c r="B28" s="437"/>
      <c r="C28" s="344"/>
      <c r="D28" s="340" t="str">
        <f>A27</f>
        <v>ALUMNI</v>
      </c>
      <c r="E28" s="341"/>
      <c r="F28" s="342">
        <v>36</v>
      </c>
      <c r="G28" s="343" t="str">
        <f>A29</f>
        <v>CIUDAD DE BS.AS.</v>
      </c>
      <c r="H28" s="341"/>
      <c r="I28" s="345">
        <v>0</v>
      </c>
    </row>
    <row r="29" spans="1:9" ht="15.75" thickBot="1">
      <c r="A29" s="437" t="s">
        <v>222</v>
      </c>
      <c r="B29" s="437"/>
      <c r="C29" s="344"/>
      <c r="D29" s="340" t="str">
        <f>A26</f>
        <v>LA PLATA</v>
      </c>
      <c r="E29" s="341"/>
      <c r="F29" s="342">
        <v>26</v>
      </c>
      <c r="G29" s="340" t="str">
        <f>A29</f>
        <v>CIUDAD DE BS.AS.</v>
      </c>
      <c r="H29" s="341"/>
      <c r="I29" s="345">
        <v>14</v>
      </c>
    </row>
    <row r="30" spans="1:9" ht="13.5" thickBot="1">
      <c r="A30" s="349"/>
      <c r="B30" s="349"/>
      <c r="C30" s="344"/>
      <c r="D30" s="340" t="str">
        <f>A27</f>
        <v>ALUMNI</v>
      </c>
      <c r="E30" s="341"/>
      <c r="F30" s="342">
        <v>33</v>
      </c>
      <c r="G30" s="343" t="str">
        <f>A28</f>
        <v>A.D. FRANCESA</v>
      </c>
      <c r="H30" s="341"/>
      <c r="I30" s="345">
        <v>5</v>
      </c>
    </row>
    <row r="31" spans="1:11" ht="13.5" thickBot="1">
      <c r="A31" s="302"/>
      <c r="B31" s="302"/>
      <c r="C31" s="302"/>
      <c r="G31" s="302"/>
      <c r="H31" s="302"/>
      <c r="I31" s="302"/>
      <c r="J31" s="302"/>
      <c r="K31" s="302"/>
    </row>
    <row r="32" spans="1:11" ht="13.5" thickBot="1">
      <c r="A32" s="438" t="s">
        <v>253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40"/>
    </row>
    <row r="33" spans="1:11" ht="12.75">
      <c r="A33" s="350"/>
      <c r="B33" s="351"/>
      <c r="C33" s="351"/>
      <c r="D33" s="351"/>
      <c r="E33" s="351"/>
      <c r="F33" s="351"/>
      <c r="G33" s="351"/>
      <c r="H33" s="351"/>
      <c r="I33" s="351"/>
      <c r="J33" s="351" t="s">
        <v>0</v>
      </c>
      <c r="K33" s="351"/>
    </row>
    <row r="34" spans="1:13" ht="12.75">
      <c r="A34" s="352"/>
      <c r="B34" s="441" t="str">
        <f>A35</f>
        <v>LA PLATA</v>
      </c>
      <c r="C34" s="442"/>
      <c r="D34" s="441" t="str">
        <f>A36</f>
        <v>ALUMNI</v>
      </c>
      <c r="E34" s="442"/>
      <c r="F34" s="441" t="str">
        <f>A37</f>
        <v>A.D. FRANCESA</v>
      </c>
      <c r="G34" s="442"/>
      <c r="H34" s="441" t="str">
        <f>A29</f>
        <v>CIUDAD DE BS.AS.</v>
      </c>
      <c r="I34" s="442"/>
      <c r="J34" s="353" t="s">
        <v>254</v>
      </c>
      <c r="K34" s="353" t="s">
        <v>255</v>
      </c>
      <c r="L34" s="354" t="s">
        <v>256</v>
      </c>
      <c r="M34" s="354" t="s">
        <v>257</v>
      </c>
    </row>
    <row r="35" spans="1:13" ht="12.75">
      <c r="A35" s="355" t="str">
        <f>A26</f>
        <v>LA PLATA</v>
      </c>
      <c r="B35" s="356"/>
      <c r="C35" s="356"/>
      <c r="D35" s="357">
        <f>IF(F25="","",F25)</f>
        <v>7</v>
      </c>
      <c r="E35" s="357">
        <f>IF(I25="","",I25)</f>
        <v>31</v>
      </c>
      <c r="F35" s="357">
        <f>IF(F27="","",F27)</f>
        <v>33</v>
      </c>
      <c r="G35" s="357">
        <f>IF(I27="","",I27)</f>
        <v>7</v>
      </c>
      <c r="H35" s="357">
        <f>IF(F29="","",F29)</f>
        <v>26</v>
      </c>
      <c r="I35" s="357">
        <f>IF(I29="","",I29)</f>
        <v>14</v>
      </c>
      <c r="J35" s="357">
        <f>SUM(D35,F35,H35)</f>
        <v>66</v>
      </c>
      <c r="K35" s="357">
        <f>SUM(E35,G35,I35)</f>
        <v>52</v>
      </c>
      <c r="L35" s="357">
        <f>SUM(J35-K35)</f>
        <v>14</v>
      </c>
      <c r="M35" s="358">
        <f>IF(F27&gt;I27,2,0)+IF(F27=I27,1,0)+IF(F25&gt;I25,2,0)+IF(F25=I25,1,0)+IF(F29&gt;I29,2,0)+IF(F29=I29,1,0)</f>
        <v>4</v>
      </c>
    </row>
    <row r="36" spans="1:13" ht="12.75">
      <c r="A36" s="355" t="str">
        <f>A27</f>
        <v>ALUMNI</v>
      </c>
      <c r="B36" s="357">
        <f>IF(I25="","",I25)</f>
        <v>31</v>
      </c>
      <c r="C36" s="357">
        <f>IF(F25="","",F25)</f>
        <v>7</v>
      </c>
      <c r="D36" s="356"/>
      <c r="E36" s="356"/>
      <c r="F36" s="357">
        <f>IF(F30="","",F30)</f>
        <v>33</v>
      </c>
      <c r="G36" s="357">
        <f>IF(I30="","",I30)</f>
        <v>5</v>
      </c>
      <c r="H36" s="357">
        <f>IF(F28="","",F28)</f>
        <v>36</v>
      </c>
      <c r="I36" s="357">
        <f>IF(I28="","",I28)</f>
        <v>0</v>
      </c>
      <c r="J36" s="357">
        <f>SUM(B36,F36,H36)</f>
        <v>100</v>
      </c>
      <c r="K36" s="357">
        <f>SUM(C36,G36,I36)</f>
        <v>12</v>
      </c>
      <c r="L36" s="357">
        <f>SUM(J36-K36)</f>
        <v>88</v>
      </c>
      <c r="M36" s="359">
        <f>IF(F28&gt;I28,2,0)+IF(F28=I28,1,0)+IF(I25&gt;F25,2,0)+IF(I25=F25,1,0)+IF(F30&gt;I30,2,0)+IF(F30=I30,1,0)</f>
        <v>6</v>
      </c>
    </row>
    <row r="37" spans="1:13" ht="12.75">
      <c r="A37" s="355" t="str">
        <f>A28</f>
        <v>A.D. FRANCESA</v>
      </c>
      <c r="B37" s="357">
        <f>IF(I27="","",I27)</f>
        <v>7</v>
      </c>
      <c r="C37" s="357">
        <f>IF(F27="","",F27)</f>
        <v>33</v>
      </c>
      <c r="D37" s="357">
        <f>IF(I30="","",I30)</f>
        <v>5</v>
      </c>
      <c r="E37" s="357">
        <f>IF(F30="","",F30)</f>
        <v>33</v>
      </c>
      <c r="F37" s="356"/>
      <c r="G37" s="356"/>
      <c r="H37" s="357">
        <f>IF(F26="","",F26)</f>
        <v>10</v>
      </c>
      <c r="I37" s="357">
        <f>IF(I26="","",I26)</f>
        <v>14</v>
      </c>
      <c r="J37" s="357">
        <f>SUM(B37,D37,H37)</f>
        <v>22</v>
      </c>
      <c r="K37" s="357">
        <f>SUM(C37,E37,I37)</f>
        <v>80</v>
      </c>
      <c r="L37" s="357">
        <f>SUM(J37-K37)</f>
        <v>-58</v>
      </c>
      <c r="M37" s="358">
        <f>IF(I27&gt;F27,2,0)+IF(I27=F27,1,0)+IF(F26&gt;I26,2,0)+IF(F26=I26,1,0)+IF(I30&gt;F30,2,0)+IF(I30=F30,1,0)</f>
        <v>0</v>
      </c>
    </row>
    <row r="38" spans="1:13" ht="12.75">
      <c r="A38" s="355" t="str">
        <f>A29</f>
        <v>CIUDAD DE BS.AS.</v>
      </c>
      <c r="B38" s="357">
        <f>IF(I29="","",I29)</f>
        <v>14</v>
      </c>
      <c r="C38" s="357">
        <f>IF(F29="","",F29)</f>
        <v>26</v>
      </c>
      <c r="D38" s="357">
        <f>IF(I28="","",I28)</f>
        <v>0</v>
      </c>
      <c r="E38" s="357">
        <f>IF(F28="","",F28)</f>
        <v>36</v>
      </c>
      <c r="F38" s="357">
        <f>IF(I26="","",I26)</f>
        <v>14</v>
      </c>
      <c r="G38" s="357">
        <f>IF(F26="","",F26)</f>
        <v>10</v>
      </c>
      <c r="H38" s="356"/>
      <c r="I38" s="356"/>
      <c r="J38" s="357">
        <f>SUM(B38,D38,F38)</f>
        <v>28</v>
      </c>
      <c r="K38" s="357">
        <f>SUM(C38,E38,G38)</f>
        <v>72</v>
      </c>
      <c r="L38" s="357">
        <f>SUM(J38-K38)</f>
        <v>-44</v>
      </c>
      <c r="M38" s="358">
        <f>IF(I28&gt;F28,2,0)+IF(I28=F28,1,0)+IF(I26&gt;F26,2,0)+IF(I26=F26,1,0)+IF(I29&gt;F29,2,0)+IF(I29=F29,1,0)</f>
        <v>2</v>
      </c>
    </row>
    <row r="39" ht="13.5" thickBot="1"/>
    <row r="40" spans="1:9" ht="13.5" thickBot="1">
      <c r="A40" s="302"/>
      <c r="B40" s="302"/>
      <c r="C40" s="302"/>
      <c r="D40" s="443" t="s">
        <v>241</v>
      </c>
      <c r="E40" s="444"/>
      <c r="F40" s="339" t="s">
        <v>251</v>
      </c>
      <c r="G40" s="443" t="s">
        <v>241</v>
      </c>
      <c r="H40" s="444"/>
      <c r="I40" s="339" t="s">
        <v>251</v>
      </c>
    </row>
    <row r="41" spans="1:9" ht="18.75" thickBot="1">
      <c r="A41" s="466" t="s">
        <v>260</v>
      </c>
      <c r="B41" s="466"/>
      <c r="C41" s="302"/>
      <c r="D41" s="340" t="str">
        <f>A42</f>
        <v>BANCO NACION</v>
      </c>
      <c r="E41" s="341"/>
      <c r="F41" s="342">
        <v>12</v>
      </c>
      <c r="G41" s="343" t="str">
        <f>A43</f>
        <v>PUCARA</v>
      </c>
      <c r="H41" s="341"/>
      <c r="I41" s="342">
        <v>19</v>
      </c>
    </row>
    <row r="42" spans="1:9" ht="15.75" thickBot="1">
      <c r="A42" s="437" t="s">
        <v>118</v>
      </c>
      <c r="B42" s="437"/>
      <c r="C42" s="344"/>
      <c r="D42" s="340" t="str">
        <f>A44</f>
        <v>G y E de ITUZAINGO</v>
      </c>
      <c r="E42" s="341"/>
      <c r="F42" s="345">
        <v>17</v>
      </c>
      <c r="G42" s="343" t="str">
        <f>A45</f>
        <v>LA SALLE</v>
      </c>
      <c r="H42" s="341"/>
      <c r="I42" s="342">
        <v>21</v>
      </c>
    </row>
    <row r="43" spans="1:9" ht="15.75" thickBot="1">
      <c r="A43" s="437" t="s">
        <v>136</v>
      </c>
      <c r="B43" s="437"/>
      <c r="C43" s="344"/>
      <c r="D43" s="346" t="str">
        <f>A42</f>
        <v>BANCO NACION</v>
      </c>
      <c r="E43" s="347"/>
      <c r="F43" s="342">
        <v>42</v>
      </c>
      <c r="G43" s="348" t="str">
        <f>A44</f>
        <v>G y E de ITUZAINGO</v>
      </c>
      <c r="H43" s="347"/>
      <c r="I43" s="345">
        <v>0</v>
      </c>
    </row>
    <row r="44" spans="1:9" ht="15.75" thickBot="1">
      <c r="A44" s="437" t="s">
        <v>392</v>
      </c>
      <c r="B44" s="437"/>
      <c r="C44" s="344"/>
      <c r="D44" s="340" t="str">
        <f>A43</f>
        <v>PUCARA</v>
      </c>
      <c r="E44" s="341"/>
      <c r="F44" s="342">
        <v>34</v>
      </c>
      <c r="G44" s="343" t="str">
        <f>A45</f>
        <v>LA SALLE</v>
      </c>
      <c r="H44" s="341"/>
      <c r="I44" s="345">
        <v>12</v>
      </c>
    </row>
    <row r="45" spans="1:9" ht="15.75" thickBot="1">
      <c r="A45" s="437" t="s">
        <v>104</v>
      </c>
      <c r="B45" s="437"/>
      <c r="C45" s="344"/>
      <c r="D45" s="340" t="str">
        <f>A42</f>
        <v>BANCO NACION</v>
      </c>
      <c r="E45" s="341"/>
      <c r="F45" s="342">
        <v>24</v>
      </c>
      <c r="G45" s="340" t="str">
        <f>A45</f>
        <v>LA SALLE</v>
      </c>
      <c r="H45" s="341"/>
      <c r="I45" s="345">
        <v>17</v>
      </c>
    </row>
    <row r="46" spans="1:9" ht="13.5" thickBot="1">
      <c r="A46" s="349"/>
      <c r="B46" s="349"/>
      <c r="C46" s="344"/>
      <c r="D46" s="340" t="str">
        <f>A43</f>
        <v>PUCARA</v>
      </c>
      <c r="E46" s="341"/>
      <c r="F46" s="342">
        <v>38</v>
      </c>
      <c r="G46" s="343" t="str">
        <f>A44</f>
        <v>G y E de ITUZAINGO</v>
      </c>
      <c r="H46" s="341"/>
      <c r="I46" s="345">
        <v>0</v>
      </c>
    </row>
    <row r="47" spans="1:11" ht="13.5" thickBot="1">
      <c r="A47" s="302"/>
      <c r="B47" s="302"/>
      <c r="C47" s="302"/>
      <c r="G47" s="302"/>
      <c r="H47" s="302"/>
      <c r="I47" s="302"/>
      <c r="J47" s="302"/>
      <c r="K47" s="302"/>
    </row>
    <row r="48" spans="1:11" ht="13.5" thickBot="1">
      <c r="A48" s="438" t="s">
        <v>253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40"/>
    </row>
    <row r="49" spans="1:11" ht="12.75">
      <c r="A49" s="350"/>
      <c r="B49" s="351"/>
      <c r="C49" s="351"/>
      <c r="D49" s="351"/>
      <c r="E49" s="351"/>
      <c r="F49" s="351"/>
      <c r="G49" s="351"/>
      <c r="H49" s="351"/>
      <c r="I49" s="351"/>
      <c r="J49" s="351" t="s">
        <v>0</v>
      </c>
      <c r="K49" s="351"/>
    </row>
    <row r="50" spans="1:13" ht="12.75">
      <c r="A50" s="352"/>
      <c r="B50" s="441" t="str">
        <f>A51</f>
        <v>BANCO NACION</v>
      </c>
      <c r="C50" s="442"/>
      <c r="D50" s="441" t="str">
        <f>A52</f>
        <v>PUCARA</v>
      </c>
      <c r="E50" s="442"/>
      <c r="F50" s="441" t="str">
        <f>A53</f>
        <v>G y E de ITUZAINGO</v>
      </c>
      <c r="G50" s="442"/>
      <c r="H50" s="441" t="str">
        <f>A45</f>
        <v>LA SALLE</v>
      </c>
      <c r="I50" s="442"/>
      <c r="J50" s="353" t="s">
        <v>254</v>
      </c>
      <c r="K50" s="353" t="s">
        <v>255</v>
      </c>
      <c r="L50" s="354" t="s">
        <v>256</v>
      </c>
      <c r="M50" s="354" t="s">
        <v>257</v>
      </c>
    </row>
    <row r="51" spans="1:13" ht="12.75">
      <c r="A51" s="355" t="str">
        <f>A42</f>
        <v>BANCO NACION</v>
      </c>
      <c r="B51" s="356"/>
      <c r="C51" s="356"/>
      <c r="D51" s="357">
        <f>IF(F41="","",F41)</f>
        <v>12</v>
      </c>
      <c r="E51" s="357">
        <f>IF(I41="","",I41)</f>
        <v>19</v>
      </c>
      <c r="F51" s="357">
        <f>IF(F43="","",F43)</f>
        <v>42</v>
      </c>
      <c r="G51" s="357">
        <f>IF(I43="","",I43)</f>
        <v>0</v>
      </c>
      <c r="H51" s="357">
        <f>IF(F45="","",F45)</f>
        <v>24</v>
      </c>
      <c r="I51" s="357">
        <f>IF(I45="","",I45)</f>
        <v>17</v>
      </c>
      <c r="J51" s="357">
        <f>SUM(D51,F51,H51)</f>
        <v>78</v>
      </c>
      <c r="K51" s="357">
        <f>SUM(E51,G51,I51)</f>
        <v>36</v>
      </c>
      <c r="L51" s="357">
        <f>SUM(J51-K51)</f>
        <v>42</v>
      </c>
      <c r="M51" s="358">
        <f>IF(F43&gt;I43,2,0)+IF(F43=I43,1,0)+IF(F41&gt;I41,2,0)+IF(F41=I41,1,0)+IF(F45&gt;I45,2,0)+IF(F45=I45,1,0)</f>
        <v>4</v>
      </c>
    </row>
    <row r="52" spans="1:13" ht="12.75">
      <c r="A52" s="355" t="str">
        <f>A43</f>
        <v>PUCARA</v>
      </c>
      <c r="B52" s="357">
        <f>IF(I41="","",I41)</f>
        <v>19</v>
      </c>
      <c r="C52" s="357">
        <f>IF(F41="","",F41)</f>
        <v>12</v>
      </c>
      <c r="D52" s="356"/>
      <c r="E52" s="356"/>
      <c r="F52" s="357">
        <f>IF(F46="","",F46)</f>
        <v>38</v>
      </c>
      <c r="G52" s="357">
        <f>IF(I46="","",I46)</f>
        <v>0</v>
      </c>
      <c r="H52" s="357">
        <f>IF(F44="","",F44)</f>
        <v>34</v>
      </c>
      <c r="I52" s="357">
        <f>IF(I44="","",I44)</f>
        <v>12</v>
      </c>
      <c r="J52" s="357">
        <f>SUM(B52,F52,H52)</f>
        <v>91</v>
      </c>
      <c r="K52" s="357">
        <f>SUM(C52,G52,I52)</f>
        <v>24</v>
      </c>
      <c r="L52" s="357">
        <f>SUM(J52-K52)</f>
        <v>67</v>
      </c>
      <c r="M52" s="358">
        <f>IF(F44&gt;I44,2,0)+IF(F44=I44,1,0)+IF(I41&gt;F41,2,0)+IF(I41=F41,1,0)+IF(F46&gt;I46,2,0)+IF(F46=I46,1,0)</f>
        <v>6</v>
      </c>
    </row>
    <row r="53" spans="1:13" ht="12.75">
      <c r="A53" s="355" t="str">
        <f>A44</f>
        <v>G y E de ITUZAINGO</v>
      </c>
      <c r="B53" s="357">
        <f>IF(I43="","",I43)</f>
        <v>0</v>
      </c>
      <c r="C53" s="357">
        <f>IF(F43="","",F43)</f>
        <v>42</v>
      </c>
      <c r="D53" s="357">
        <f>IF(I46="","",I46)</f>
        <v>0</v>
      </c>
      <c r="E53" s="357">
        <f>IF(F46="","",F46)</f>
        <v>38</v>
      </c>
      <c r="F53" s="356"/>
      <c r="G53" s="356"/>
      <c r="H53" s="357">
        <f>IF(F42="","",F42)</f>
        <v>17</v>
      </c>
      <c r="I53" s="357">
        <f>IF(I42="","",I42)</f>
        <v>21</v>
      </c>
      <c r="J53" s="357">
        <f>SUM(B53,D53,H53)</f>
        <v>17</v>
      </c>
      <c r="K53" s="357">
        <f>SUM(C53,E53,I53)</f>
        <v>101</v>
      </c>
      <c r="L53" s="357">
        <f>SUM(J53-K53)</f>
        <v>-84</v>
      </c>
      <c r="M53" s="358">
        <f>IF(I43&gt;F43,2,0)+IF(I43=F43,1,0)+IF(F42&gt;I42,2,0)+IF(F42=I42,1,0)+IF(I46&gt;F46,2,0)+IF(I46=F46,1,0)</f>
        <v>0</v>
      </c>
    </row>
    <row r="54" spans="1:13" ht="12.75">
      <c r="A54" s="355" t="str">
        <f>A45</f>
        <v>LA SALLE</v>
      </c>
      <c r="B54" s="357">
        <f>IF(I45="","",I45)</f>
        <v>17</v>
      </c>
      <c r="C54" s="357">
        <f>IF(F45="","",F45)</f>
        <v>24</v>
      </c>
      <c r="D54" s="357">
        <f>IF(I44="","",I44)</f>
        <v>12</v>
      </c>
      <c r="E54" s="357">
        <f>IF(F44="","",F44)</f>
        <v>34</v>
      </c>
      <c r="F54" s="357">
        <f>IF(I42="","",I42)</f>
        <v>21</v>
      </c>
      <c r="G54" s="357">
        <f>IF(F42="","",F42)</f>
        <v>17</v>
      </c>
      <c r="H54" s="356"/>
      <c r="I54" s="356"/>
      <c r="J54" s="357">
        <f>SUM(B54,D54,F54)</f>
        <v>50</v>
      </c>
      <c r="K54" s="357">
        <f>SUM(C54,E54,G54)</f>
        <v>75</v>
      </c>
      <c r="L54" s="357">
        <f>SUM(J54-K54)</f>
        <v>-25</v>
      </c>
      <c r="M54" s="358">
        <f>IF(I44&gt;F44,2,0)+IF(I44=F44,1,0)+IF(I42&gt;F42,2,0)+IF(I42=F42,1,0)+IF(I45&gt;F45,2,0)+IF(I45=F45,1,0)</f>
        <v>2</v>
      </c>
    </row>
    <row r="55" ht="13.5" thickBot="1"/>
    <row r="56" spans="1:9" ht="13.5" thickBot="1">
      <c r="A56" s="302"/>
      <c r="B56" s="302"/>
      <c r="C56" s="302"/>
      <c r="D56" s="443" t="s">
        <v>241</v>
      </c>
      <c r="E56" s="444"/>
      <c r="F56" s="339" t="s">
        <v>251</v>
      </c>
      <c r="G56" s="443" t="s">
        <v>241</v>
      </c>
      <c r="H56" s="444"/>
      <c r="I56" s="339" t="s">
        <v>251</v>
      </c>
    </row>
    <row r="57" spans="1:9" ht="18.75" thickBot="1">
      <c r="A57" s="466" t="s">
        <v>268</v>
      </c>
      <c r="B57" s="466"/>
      <c r="C57" s="302"/>
      <c r="D57" s="340" t="str">
        <f>A58</f>
        <v>LOMAS ATHLETIC</v>
      </c>
      <c r="E57" s="341"/>
      <c r="F57" s="342">
        <v>0</v>
      </c>
      <c r="G57" s="343" t="str">
        <f>A59</f>
        <v>LICEO NAVAL</v>
      </c>
      <c r="H57" s="341"/>
      <c r="I57" s="342">
        <v>28</v>
      </c>
    </row>
    <row r="58" spans="1:9" ht="15.75" thickBot="1">
      <c r="A58" s="437" t="s">
        <v>116</v>
      </c>
      <c r="B58" s="437"/>
      <c r="C58" s="344"/>
      <c r="D58" s="340" t="str">
        <f>A60</f>
        <v>ARSENAL ZARATE</v>
      </c>
      <c r="E58" s="341"/>
      <c r="F58" s="345">
        <v>12</v>
      </c>
      <c r="G58" s="343" t="str">
        <f>A61</f>
        <v>ARGENTINO</v>
      </c>
      <c r="H58" s="341"/>
      <c r="I58" s="342">
        <v>15</v>
      </c>
    </row>
    <row r="59" spans="1:9" ht="15.75" thickBot="1">
      <c r="A59" s="437" t="s">
        <v>113</v>
      </c>
      <c r="B59" s="437"/>
      <c r="C59" s="344"/>
      <c r="D59" s="346" t="str">
        <f>A58</f>
        <v>LOMAS ATHLETIC</v>
      </c>
      <c r="E59" s="347"/>
      <c r="F59" s="342">
        <v>33</v>
      </c>
      <c r="G59" s="348" t="str">
        <f>A60</f>
        <v>ARSENAL ZARATE</v>
      </c>
      <c r="H59" s="347"/>
      <c r="I59" s="345">
        <v>0</v>
      </c>
    </row>
    <row r="60" spans="1:9" ht="15.75" thickBot="1">
      <c r="A60" s="437" t="s">
        <v>101</v>
      </c>
      <c r="B60" s="437"/>
      <c r="C60" s="344"/>
      <c r="D60" s="340" t="str">
        <f>A59</f>
        <v>LICEO NAVAL</v>
      </c>
      <c r="E60" s="341"/>
      <c r="F60" s="342">
        <v>59</v>
      </c>
      <c r="G60" s="343" t="str">
        <f>A61</f>
        <v>ARGENTINO</v>
      </c>
      <c r="H60" s="341"/>
      <c r="I60" s="345">
        <v>0</v>
      </c>
    </row>
    <row r="61" spans="1:9" ht="15.75" thickBot="1">
      <c r="A61" s="437" t="s">
        <v>102</v>
      </c>
      <c r="B61" s="437"/>
      <c r="C61" s="344"/>
      <c r="D61" s="340" t="str">
        <f>A58</f>
        <v>LOMAS ATHLETIC</v>
      </c>
      <c r="E61" s="341"/>
      <c r="F61" s="342">
        <v>40</v>
      </c>
      <c r="G61" s="340" t="str">
        <f>A61</f>
        <v>ARGENTINO</v>
      </c>
      <c r="H61" s="341"/>
      <c r="I61" s="345">
        <v>0</v>
      </c>
    </row>
    <row r="62" spans="1:9" ht="13.5" thickBot="1">
      <c r="A62" s="349"/>
      <c r="B62" s="349"/>
      <c r="C62" s="344"/>
      <c r="D62" s="340" t="str">
        <f>A59</f>
        <v>LICEO NAVAL</v>
      </c>
      <c r="E62" s="341"/>
      <c r="F62" s="342">
        <v>36</v>
      </c>
      <c r="G62" s="343" t="str">
        <f>A60</f>
        <v>ARSENAL ZARATE</v>
      </c>
      <c r="H62" s="341"/>
      <c r="I62" s="345">
        <v>0</v>
      </c>
    </row>
    <row r="63" spans="1:11" ht="12.75">
      <c r="A63" s="302"/>
      <c r="B63" s="302"/>
      <c r="C63" s="302"/>
      <c r="G63" s="302"/>
      <c r="H63" s="302"/>
      <c r="I63" s="302"/>
      <c r="J63" s="302"/>
      <c r="K63" s="302"/>
    </row>
    <row r="64" spans="1:11" ht="13.5" thickBot="1">
      <c r="A64" s="302"/>
      <c r="B64" s="302"/>
      <c r="C64" s="302"/>
      <c r="G64" s="302"/>
      <c r="H64" s="302"/>
      <c r="I64" s="302"/>
      <c r="J64" s="302"/>
      <c r="K64" s="302"/>
    </row>
    <row r="65" spans="1:11" ht="13.5" thickBot="1">
      <c r="A65" s="438" t="s">
        <v>253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40"/>
    </row>
    <row r="66" spans="1:11" ht="12.75">
      <c r="A66" s="350"/>
      <c r="B66" s="351"/>
      <c r="C66" s="351"/>
      <c r="D66" s="351"/>
      <c r="E66" s="351"/>
      <c r="F66" s="351"/>
      <c r="G66" s="351"/>
      <c r="H66" s="351"/>
      <c r="I66" s="351"/>
      <c r="J66" s="351" t="s">
        <v>0</v>
      </c>
      <c r="K66" s="351"/>
    </row>
    <row r="67" spans="1:13" ht="12.75">
      <c r="A67" s="352"/>
      <c r="B67" s="441" t="str">
        <f>A68</f>
        <v>LOMAS ATHLETIC</v>
      </c>
      <c r="C67" s="442"/>
      <c r="D67" s="441" t="str">
        <f>A69</f>
        <v>LICEO NAVAL</v>
      </c>
      <c r="E67" s="442"/>
      <c r="F67" s="441" t="str">
        <f>A70</f>
        <v>ARSENAL ZARATE</v>
      </c>
      <c r="G67" s="442"/>
      <c r="H67" s="441" t="str">
        <f>A61</f>
        <v>ARGENTINO</v>
      </c>
      <c r="I67" s="442"/>
      <c r="J67" s="353" t="s">
        <v>254</v>
      </c>
      <c r="K67" s="353" t="s">
        <v>255</v>
      </c>
      <c r="L67" s="354" t="s">
        <v>256</v>
      </c>
      <c r="M67" s="354" t="s">
        <v>257</v>
      </c>
    </row>
    <row r="68" spans="1:13" ht="12.75">
      <c r="A68" s="355" t="str">
        <f>A58</f>
        <v>LOMAS ATHLETIC</v>
      </c>
      <c r="B68" s="356"/>
      <c r="C68" s="356"/>
      <c r="D68" s="357">
        <f>IF(F57="","",F57)</f>
        <v>0</v>
      </c>
      <c r="E68" s="357">
        <f>IF(I57="","",I57)</f>
        <v>28</v>
      </c>
      <c r="F68" s="357">
        <f>IF(F59="","",F59)</f>
        <v>33</v>
      </c>
      <c r="G68" s="357">
        <f>IF(I59="","",I59)</f>
        <v>0</v>
      </c>
      <c r="H68" s="357">
        <f>IF(F61="","",F61)</f>
        <v>40</v>
      </c>
      <c r="I68" s="357">
        <f>IF(I61="","",I61)</f>
        <v>0</v>
      </c>
      <c r="J68" s="357">
        <f>SUM(D68,F68,H68)</f>
        <v>73</v>
      </c>
      <c r="K68" s="357">
        <f>SUM(E68,G68,I68)</f>
        <v>28</v>
      </c>
      <c r="L68" s="357">
        <f>SUM(J68-K68)</f>
        <v>45</v>
      </c>
      <c r="M68" s="358">
        <f>IF(F59&gt;I59,2,0)+IF(F59=I59,1,0)+IF(F57&gt;I57,2,0)+IF(F57=I57,1,0)+IF(F61&gt;I61,2,0)+IF(F61=I61,1,0)</f>
        <v>4</v>
      </c>
    </row>
    <row r="69" spans="1:13" ht="12.75">
      <c r="A69" s="355" t="str">
        <f>A59</f>
        <v>LICEO NAVAL</v>
      </c>
      <c r="B69" s="357">
        <f>IF(I57="","",I57)</f>
        <v>28</v>
      </c>
      <c r="C69" s="357">
        <f>IF(F57="","",F57)</f>
        <v>0</v>
      </c>
      <c r="D69" s="356"/>
      <c r="E69" s="356"/>
      <c r="F69" s="357">
        <f>IF(F62="","",F62)</f>
        <v>36</v>
      </c>
      <c r="G69" s="357">
        <f>IF(I62="","",I62)</f>
        <v>0</v>
      </c>
      <c r="H69" s="357">
        <f>IF(F60="","",F60)</f>
        <v>59</v>
      </c>
      <c r="I69" s="357">
        <f>IF(I60="","",I60)</f>
        <v>0</v>
      </c>
      <c r="J69" s="357">
        <f>SUM(B69,F69,H69)</f>
        <v>123</v>
      </c>
      <c r="K69" s="357">
        <f>SUM(C69,G69,I69)</f>
        <v>0</v>
      </c>
      <c r="L69" s="357">
        <f>SUM(J69-K69)</f>
        <v>123</v>
      </c>
      <c r="M69" s="359">
        <f>IF(F60&gt;I60,2,0)+IF(F60=I60,1,0)+IF(I57&gt;F57,2,0)+IF(I57=F57,1,0)+IF(F62&gt;I62,2,0)+IF(F62=I62,1,0)</f>
        <v>6</v>
      </c>
    </row>
    <row r="70" spans="1:13" ht="12.75">
      <c r="A70" s="355" t="str">
        <f>A60</f>
        <v>ARSENAL ZARATE</v>
      </c>
      <c r="B70" s="357">
        <f>IF(I59="","",I59)</f>
        <v>0</v>
      </c>
      <c r="C70" s="357">
        <f>IF(F59="","",F59)</f>
        <v>33</v>
      </c>
      <c r="D70" s="357">
        <f>IF(I62="","",I62)</f>
        <v>0</v>
      </c>
      <c r="E70" s="357">
        <f>IF(F62="","",F62)</f>
        <v>36</v>
      </c>
      <c r="F70" s="356"/>
      <c r="G70" s="356"/>
      <c r="H70" s="357">
        <f>IF(F58="","",F58)</f>
        <v>12</v>
      </c>
      <c r="I70" s="357">
        <f>IF(I58="","",I58)</f>
        <v>15</v>
      </c>
      <c r="J70" s="357">
        <f>SUM(B70,D70,H70)</f>
        <v>12</v>
      </c>
      <c r="K70" s="357">
        <f>SUM(C70,E70,I70)</f>
        <v>84</v>
      </c>
      <c r="L70" s="357">
        <f>SUM(J70-K70)</f>
        <v>-72</v>
      </c>
      <c r="M70" s="358">
        <f>IF(I59&gt;F59,2,0)+IF(I59=F59,1,0)+IF(F58&gt;I58,2,0)+IF(F58=I58,1,0)+IF(I62&gt;F62,2,0)+IF(I62=F62,1,0)</f>
        <v>0</v>
      </c>
    </row>
    <row r="71" spans="1:13" ht="12.75">
      <c r="A71" s="355" t="str">
        <f>A61</f>
        <v>ARGENTINO</v>
      </c>
      <c r="B71" s="357">
        <f>IF(I61="","",I61)</f>
        <v>0</v>
      </c>
      <c r="C71" s="357">
        <f>IF(F61="","",F61)</f>
        <v>40</v>
      </c>
      <c r="D71" s="357">
        <f>IF(I60="","",I60)</f>
        <v>0</v>
      </c>
      <c r="E71" s="357">
        <f>IF(F60="","",F60)</f>
        <v>59</v>
      </c>
      <c r="F71" s="357">
        <f>IF(I58="","",I58)</f>
        <v>15</v>
      </c>
      <c r="G71" s="357">
        <f>IF(F58="","",F58)</f>
        <v>12</v>
      </c>
      <c r="H71" s="356"/>
      <c r="I71" s="356"/>
      <c r="J71" s="357">
        <f>SUM(B71,D71,F71)</f>
        <v>15</v>
      </c>
      <c r="K71" s="357">
        <f>SUM(C71,E71,G71)</f>
        <v>111</v>
      </c>
      <c r="L71" s="357">
        <f>SUM(J71-K71)</f>
        <v>-96</v>
      </c>
      <c r="M71" s="358">
        <f>IF(I60&gt;F60,2,0)+IF(I60=F60,1,0)+IF(I58&gt;F58,2,0)+IF(I58=F58,1,0)+IF(I61&gt;F61,2,0)+IF(I61=F61,1,0)</f>
        <v>2</v>
      </c>
    </row>
    <row r="72" spans="1:11" ht="12.75">
      <c r="A72" s="302"/>
      <c r="B72" s="302"/>
      <c r="C72" s="302"/>
      <c r="G72" s="302"/>
      <c r="H72" s="302"/>
      <c r="I72" s="302"/>
      <c r="J72" s="302"/>
      <c r="K72" s="302"/>
    </row>
    <row r="73" spans="1:11" ht="12.75">
      <c r="A73" s="302"/>
      <c r="B73" s="302"/>
      <c r="C73" s="302"/>
      <c r="G73" s="302"/>
      <c r="H73" s="302"/>
      <c r="I73" s="302"/>
      <c r="J73" s="302"/>
      <c r="K73" s="302"/>
    </row>
    <row r="80" ht="13.5" thickBot="1"/>
    <row r="81" spans="1:9" ht="13.5" thickBot="1">
      <c r="A81" s="302"/>
      <c r="B81" s="302"/>
      <c r="C81" s="302"/>
      <c r="D81" s="443" t="s">
        <v>241</v>
      </c>
      <c r="E81" s="444"/>
      <c r="F81" s="339" t="s">
        <v>251</v>
      </c>
      <c r="G81" s="443" t="s">
        <v>241</v>
      </c>
      <c r="H81" s="444"/>
      <c r="I81" s="339" t="s">
        <v>251</v>
      </c>
    </row>
    <row r="82" spans="1:9" ht="18.75" thickBot="1">
      <c r="A82" s="445" t="s">
        <v>278</v>
      </c>
      <c r="B82" s="445"/>
      <c r="C82" s="302"/>
      <c r="D82" s="340" t="str">
        <f>A83</f>
        <v>ALBATROS</v>
      </c>
      <c r="E82" s="341"/>
      <c r="F82" s="342">
        <v>19</v>
      </c>
      <c r="G82" s="343" t="str">
        <f>A84</f>
        <v>DON BOSCO</v>
      </c>
      <c r="H82" s="341"/>
      <c r="I82" s="342">
        <v>27</v>
      </c>
    </row>
    <row r="83" spans="1:9" ht="15.75" thickBot="1">
      <c r="A83" s="437" t="s">
        <v>160</v>
      </c>
      <c r="B83" s="437"/>
      <c r="C83" s="344"/>
      <c r="D83" s="340" t="str">
        <f>A85</f>
        <v>PORTEÑO</v>
      </c>
      <c r="E83" s="341"/>
      <c r="F83" s="345">
        <v>29</v>
      </c>
      <c r="G83" s="343" t="str">
        <f>A86</f>
        <v>BERISSO R.C.</v>
      </c>
      <c r="H83" s="341"/>
      <c r="I83" s="342">
        <v>21</v>
      </c>
    </row>
    <row r="84" spans="1:9" ht="15.75" thickBot="1">
      <c r="A84" s="437" t="s">
        <v>107</v>
      </c>
      <c r="B84" s="437"/>
      <c r="C84" s="344"/>
      <c r="D84" s="346" t="str">
        <f>A83</f>
        <v>ALBATROS</v>
      </c>
      <c r="E84" s="347"/>
      <c r="F84" s="342">
        <v>19</v>
      </c>
      <c r="G84" s="348" t="str">
        <f>A85</f>
        <v>PORTEÑO</v>
      </c>
      <c r="H84" s="347"/>
      <c r="I84" s="345">
        <v>12</v>
      </c>
    </row>
    <row r="85" spans="1:9" ht="15.75" thickBot="1">
      <c r="A85" s="437" t="s">
        <v>162</v>
      </c>
      <c r="B85" s="437"/>
      <c r="C85" s="344"/>
      <c r="D85" s="340" t="str">
        <f>A84</f>
        <v>DON BOSCO</v>
      </c>
      <c r="E85" s="341"/>
      <c r="F85" s="342">
        <v>36</v>
      </c>
      <c r="G85" s="343" t="str">
        <f>A86</f>
        <v>BERISSO R.C.</v>
      </c>
      <c r="H85" s="341"/>
      <c r="I85" s="345">
        <v>7</v>
      </c>
    </row>
    <row r="86" spans="1:9" ht="15.75" thickBot="1">
      <c r="A86" s="437" t="s">
        <v>393</v>
      </c>
      <c r="B86" s="437"/>
      <c r="C86" s="344"/>
      <c r="D86" s="343" t="str">
        <f>A83</f>
        <v>ALBATROS</v>
      </c>
      <c r="E86" s="341"/>
      <c r="F86" s="342">
        <v>47</v>
      </c>
      <c r="G86" s="340" t="str">
        <f>A86</f>
        <v>BERISSO R.C.</v>
      </c>
      <c r="H86" s="341"/>
      <c r="I86" s="345">
        <v>0</v>
      </c>
    </row>
    <row r="87" spans="1:9" ht="13.5" thickBot="1">
      <c r="A87" s="349"/>
      <c r="B87" s="349"/>
      <c r="C87" s="344"/>
      <c r="D87" s="340" t="str">
        <f>A84</f>
        <v>DON BOSCO</v>
      </c>
      <c r="E87" s="341"/>
      <c r="F87" s="342">
        <v>35</v>
      </c>
      <c r="G87" s="343" t="str">
        <f>A85</f>
        <v>PORTEÑO</v>
      </c>
      <c r="H87" s="341"/>
      <c r="I87" s="345">
        <v>14</v>
      </c>
    </row>
    <row r="88" spans="1:11" ht="12.75">
      <c r="A88" s="302"/>
      <c r="B88" s="302"/>
      <c r="C88" s="302"/>
      <c r="G88" s="302"/>
      <c r="H88" s="302"/>
      <c r="I88" s="302"/>
      <c r="J88" s="302"/>
      <c r="K88" s="302"/>
    </row>
    <row r="89" spans="1:11" ht="13.5" thickBot="1">
      <c r="A89" s="302"/>
      <c r="B89" s="302"/>
      <c r="C89" s="302"/>
      <c r="G89" s="302"/>
      <c r="H89" s="302"/>
      <c r="I89" s="302"/>
      <c r="J89" s="302"/>
      <c r="K89" s="302"/>
    </row>
    <row r="90" spans="1:11" ht="13.5" thickBot="1">
      <c r="A90" s="438" t="s">
        <v>253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40"/>
    </row>
    <row r="91" spans="1:11" ht="12.75">
      <c r="A91" s="350"/>
      <c r="B91" s="351"/>
      <c r="C91" s="351"/>
      <c r="D91" s="351"/>
      <c r="E91" s="351"/>
      <c r="F91" s="351"/>
      <c r="G91" s="351"/>
      <c r="H91" s="351"/>
      <c r="I91" s="351"/>
      <c r="J91" s="351" t="s">
        <v>0</v>
      </c>
      <c r="K91" s="351"/>
    </row>
    <row r="92" spans="1:13" ht="12.75">
      <c r="A92" s="352"/>
      <c r="B92" s="441" t="str">
        <f>A93</f>
        <v>ALBATROS</v>
      </c>
      <c r="C92" s="442"/>
      <c r="D92" s="441" t="str">
        <f>A94</f>
        <v>DON BOSCO</v>
      </c>
      <c r="E92" s="442"/>
      <c r="F92" s="441" t="str">
        <f>A95</f>
        <v>PORTEÑO</v>
      </c>
      <c r="G92" s="442"/>
      <c r="H92" s="441" t="str">
        <f>A86</f>
        <v>BERISSO R.C.</v>
      </c>
      <c r="I92" s="442"/>
      <c r="J92" s="353" t="s">
        <v>254</v>
      </c>
      <c r="K92" s="353" t="s">
        <v>255</v>
      </c>
      <c r="L92" s="354" t="s">
        <v>256</v>
      </c>
      <c r="M92" s="354" t="s">
        <v>257</v>
      </c>
    </row>
    <row r="93" spans="1:13" ht="12.75">
      <c r="A93" s="355" t="str">
        <f>A83</f>
        <v>ALBATROS</v>
      </c>
      <c r="B93" s="356"/>
      <c r="C93" s="356"/>
      <c r="D93" s="357">
        <f>IF(F82="","",F82)</f>
        <v>19</v>
      </c>
      <c r="E93" s="357">
        <f>IF(I82="","",I82)</f>
        <v>27</v>
      </c>
      <c r="F93" s="357">
        <f>IF(F84="","",F84)</f>
        <v>19</v>
      </c>
      <c r="G93" s="357">
        <f>IF(I84="","",I84)</f>
        <v>12</v>
      </c>
      <c r="H93" s="357">
        <f>IF(F86="","",F86)</f>
        <v>47</v>
      </c>
      <c r="I93" s="357">
        <f>IF(I86="","",I86)</f>
        <v>0</v>
      </c>
      <c r="J93" s="357">
        <f>SUM(D93,F93,H93)</f>
        <v>85</v>
      </c>
      <c r="K93" s="357">
        <f>SUM(E93,G93,I93)</f>
        <v>39</v>
      </c>
      <c r="L93" s="357">
        <f>SUM(J93-K93)</f>
        <v>46</v>
      </c>
      <c r="M93" s="358">
        <f>IF(F84&gt;I84,2,0)+IF(F84=I84,1,0)+IF(F82&gt;I82,2,0)+IF(F82=I82,1,0)+IF(F86&gt;I86,2,0)+IF(F86=I86,1,0)</f>
        <v>4</v>
      </c>
    </row>
    <row r="94" spans="1:13" ht="12.75">
      <c r="A94" s="355" t="str">
        <f>A84</f>
        <v>DON BOSCO</v>
      </c>
      <c r="B94" s="357">
        <f>IF(I82="","",I82)</f>
        <v>27</v>
      </c>
      <c r="C94" s="357">
        <f>IF(F82="","",F82)</f>
        <v>19</v>
      </c>
      <c r="D94" s="356"/>
      <c r="E94" s="356"/>
      <c r="F94" s="357">
        <f>IF(F87="","",F87)</f>
        <v>35</v>
      </c>
      <c r="G94" s="357">
        <f>IF(I87="","",I87)</f>
        <v>14</v>
      </c>
      <c r="H94" s="357">
        <f>IF(F85="","",F85)</f>
        <v>36</v>
      </c>
      <c r="I94" s="357">
        <f>IF(I85="","",I85)</f>
        <v>7</v>
      </c>
      <c r="J94" s="357">
        <f>SUM(B94,F94,H94)</f>
        <v>98</v>
      </c>
      <c r="K94" s="357">
        <f>SUM(C94,G94,I94)</f>
        <v>40</v>
      </c>
      <c r="L94" s="357">
        <f>SUM(J94-K94)</f>
        <v>58</v>
      </c>
      <c r="M94" s="358">
        <f>IF(F85&gt;I85,2,0)+IF(F85=I85,1,0)+IF(I82&gt;F82,2,0)+IF(I82=F82,1,0)+IF(F87&gt;I87,2,0)+IF(F87=I87,1,0)</f>
        <v>6</v>
      </c>
    </row>
    <row r="95" spans="1:13" ht="12.75">
      <c r="A95" s="355" t="str">
        <f>A85</f>
        <v>PORTEÑO</v>
      </c>
      <c r="B95" s="357">
        <f>IF(I84="","",I84)</f>
        <v>12</v>
      </c>
      <c r="C95" s="357">
        <f>IF(F84="","",F84)</f>
        <v>19</v>
      </c>
      <c r="D95" s="357">
        <f>IF(I87="","",I87)</f>
        <v>14</v>
      </c>
      <c r="E95" s="357">
        <f>IF(F87="","",F87)</f>
        <v>35</v>
      </c>
      <c r="F95" s="356"/>
      <c r="G95" s="356"/>
      <c r="H95" s="357">
        <f>IF(F83="","",F83)</f>
        <v>29</v>
      </c>
      <c r="I95" s="357">
        <f>IF(I83="","",I83)</f>
        <v>21</v>
      </c>
      <c r="J95" s="357">
        <f>SUM(B95,D95,H95)</f>
        <v>55</v>
      </c>
      <c r="K95" s="357">
        <f>SUM(C95,E95,I95)</f>
        <v>75</v>
      </c>
      <c r="L95" s="357">
        <f>SUM(J95-K95)</f>
        <v>-20</v>
      </c>
      <c r="M95" s="358">
        <f>IF(I84&gt;F84,2,0)+IF(I84=F84,1,0)+IF(F83&gt;I83,2,0)+IF(F83=I83,1,0)+IF(I87&gt;F87,2,0)+IF(I87=F87,1,0)</f>
        <v>2</v>
      </c>
    </row>
    <row r="96" spans="1:13" ht="12.75">
      <c r="A96" s="355" t="str">
        <f>A86</f>
        <v>BERISSO R.C.</v>
      </c>
      <c r="B96" s="357">
        <f>IF(I86="","",I86)</f>
        <v>0</v>
      </c>
      <c r="C96" s="357">
        <f>IF(F86="","",F86)</f>
        <v>47</v>
      </c>
      <c r="D96" s="357">
        <f>IF(I85="","",I85)</f>
        <v>7</v>
      </c>
      <c r="E96" s="357">
        <f>IF(F85="","",F85)</f>
        <v>36</v>
      </c>
      <c r="F96" s="357">
        <f>IF(I83="","",I83)</f>
        <v>21</v>
      </c>
      <c r="G96" s="357">
        <f>IF(F83="","",F83)</f>
        <v>29</v>
      </c>
      <c r="H96" s="356"/>
      <c r="I96" s="356"/>
      <c r="J96" s="357">
        <f>SUM(B96,D96,F96)</f>
        <v>28</v>
      </c>
      <c r="K96" s="357">
        <f>SUM(C96,E96,G96)</f>
        <v>112</v>
      </c>
      <c r="L96" s="357">
        <f>SUM(J96-K96)</f>
        <v>-84</v>
      </c>
      <c r="M96" s="359">
        <f>IF(I85&gt;F85,2,0)+IF(I85=F85,1,0)+IF(I83&gt;F83,2,0)+IF(I83=F83,1,0)+IF(I86&gt;F86,2,0)+IF(I86=F86,1,0)</f>
        <v>0</v>
      </c>
    </row>
    <row r="98" ht="13.5" thickBot="1"/>
    <row r="99" spans="1:9" ht="13.5" thickBot="1">
      <c r="A99" s="302"/>
      <c r="B99" s="302"/>
      <c r="C99" s="302"/>
      <c r="D99" s="443" t="s">
        <v>241</v>
      </c>
      <c r="E99" s="444"/>
      <c r="F99" s="339" t="s">
        <v>251</v>
      </c>
      <c r="G99" s="443" t="s">
        <v>241</v>
      </c>
      <c r="H99" s="444"/>
      <c r="I99" s="339" t="s">
        <v>251</v>
      </c>
    </row>
    <row r="100" spans="1:9" ht="18.75" thickBot="1">
      <c r="A100" s="445" t="s">
        <v>279</v>
      </c>
      <c r="B100" s="445"/>
      <c r="C100" s="302"/>
      <c r="D100" s="340" t="str">
        <f>A101</f>
        <v>LOS CEDROS</v>
      </c>
      <c r="E100" s="341"/>
      <c r="F100" s="342" t="s">
        <v>406</v>
      </c>
      <c r="G100" s="343" t="str">
        <f>A102</f>
        <v>ARECO</v>
      </c>
      <c r="H100" s="341"/>
      <c r="I100" s="342" t="s">
        <v>407</v>
      </c>
    </row>
    <row r="101" spans="1:9" ht="15.75" thickBot="1">
      <c r="A101" s="437" t="s">
        <v>155</v>
      </c>
      <c r="B101" s="437"/>
      <c r="C101" s="344"/>
      <c r="D101" s="340" t="str">
        <f>A103</f>
        <v>SAN MIGUEL</v>
      </c>
      <c r="E101" s="341"/>
      <c r="F101" s="345">
        <v>22</v>
      </c>
      <c r="G101" s="343" t="str">
        <f>A104</f>
        <v>FLORESTA</v>
      </c>
      <c r="H101" s="341"/>
      <c r="I101" s="342">
        <v>19</v>
      </c>
    </row>
    <row r="102" spans="1:9" ht="15.75" thickBot="1">
      <c r="A102" s="437" t="s">
        <v>105</v>
      </c>
      <c r="B102" s="437"/>
      <c r="C102" s="344"/>
      <c r="D102" s="346" t="str">
        <f>A101</f>
        <v>LOS CEDROS</v>
      </c>
      <c r="E102" s="347"/>
      <c r="F102" s="342">
        <v>12</v>
      </c>
      <c r="G102" s="348" t="str">
        <f>A103</f>
        <v>SAN MIGUEL</v>
      </c>
      <c r="H102" s="347"/>
      <c r="I102" s="345">
        <v>36</v>
      </c>
    </row>
    <row r="103" spans="1:9" ht="15.75" thickBot="1">
      <c r="A103" s="437" t="s">
        <v>165</v>
      </c>
      <c r="B103" s="437"/>
      <c r="C103" s="344"/>
      <c r="D103" s="340" t="str">
        <f>A102</f>
        <v>ARECO</v>
      </c>
      <c r="E103" s="341"/>
      <c r="F103" s="342">
        <v>48</v>
      </c>
      <c r="G103" s="343" t="str">
        <f>A104</f>
        <v>FLORESTA</v>
      </c>
      <c r="H103" s="341"/>
      <c r="I103" s="345">
        <v>0</v>
      </c>
    </row>
    <row r="104" spans="1:9" ht="15.75" thickBot="1">
      <c r="A104" s="437" t="s">
        <v>98</v>
      </c>
      <c r="B104" s="437"/>
      <c r="C104" s="344"/>
      <c r="D104" s="343" t="str">
        <f>A101</f>
        <v>LOS CEDROS</v>
      </c>
      <c r="E104" s="341"/>
      <c r="F104" s="342">
        <v>20</v>
      </c>
      <c r="G104" s="340" t="str">
        <f>A104</f>
        <v>FLORESTA</v>
      </c>
      <c r="H104" s="341"/>
      <c r="I104" s="345">
        <v>15</v>
      </c>
    </row>
    <row r="105" spans="1:9" ht="13.5" thickBot="1">
      <c r="A105" s="349"/>
      <c r="B105" s="349"/>
      <c r="C105" s="344"/>
      <c r="D105" s="340" t="str">
        <f>A102</f>
        <v>ARECO</v>
      </c>
      <c r="E105" s="341"/>
      <c r="F105" s="342">
        <v>32</v>
      </c>
      <c r="G105" s="343" t="str">
        <f>A103</f>
        <v>SAN MIGUEL</v>
      </c>
      <c r="H105" s="341"/>
      <c r="I105" s="345">
        <v>0</v>
      </c>
    </row>
    <row r="106" spans="1:11" ht="12.75">
      <c r="A106" s="302"/>
      <c r="B106" s="302"/>
      <c r="C106" s="302"/>
      <c r="G106" s="302"/>
      <c r="H106" s="302"/>
      <c r="I106" s="302"/>
      <c r="J106" s="302"/>
      <c r="K106" s="302"/>
    </row>
    <row r="107" spans="1:11" ht="13.5" thickBot="1">
      <c r="A107" s="302"/>
      <c r="B107" s="302"/>
      <c r="C107" s="302"/>
      <c r="G107" s="302"/>
      <c r="H107" s="302"/>
      <c r="I107" s="302"/>
      <c r="J107" s="302"/>
      <c r="K107" s="302"/>
    </row>
    <row r="108" spans="1:11" ht="13.5" thickBot="1">
      <c r="A108" s="438" t="s">
        <v>253</v>
      </c>
      <c r="B108" s="439"/>
      <c r="C108" s="439"/>
      <c r="D108" s="439"/>
      <c r="E108" s="439"/>
      <c r="F108" s="439"/>
      <c r="G108" s="439"/>
      <c r="H108" s="439"/>
      <c r="I108" s="439"/>
      <c r="J108" s="439"/>
      <c r="K108" s="440"/>
    </row>
    <row r="109" spans="1:11" ht="12.75">
      <c r="A109" s="350"/>
      <c r="B109" s="351"/>
      <c r="C109" s="351"/>
      <c r="D109" s="351"/>
      <c r="E109" s="351"/>
      <c r="F109" s="351"/>
      <c r="G109" s="351"/>
      <c r="H109" s="351"/>
      <c r="I109" s="351"/>
      <c r="J109" s="351" t="s">
        <v>0</v>
      </c>
      <c r="K109" s="351"/>
    </row>
    <row r="110" spans="1:13" ht="12.75">
      <c r="A110" s="352"/>
      <c r="B110" s="441" t="str">
        <f>A111</f>
        <v>LOS CEDROS</v>
      </c>
      <c r="C110" s="442"/>
      <c r="D110" s="441" t="str">
        <f>A112</f>
        <v>ARECO</v>
      </c>
      <c r="E110" s="442"/>
      <c r="F110" s="441" t="str">
        <f>A113</f>
        <v>SAN MIGUEL</v>
      </c>
      <c r="G110" s="442"/>
      <c r="H110" s="441" t="str">
        <f>A104</f>
        <v>FLORESTA</v>
      </c>
      <c r="I110" s="442"/>
      <c r="J110" s="353" t="s">
        <v>254</v>
      </c>
      <c r="K110" s="353" t="s">
        <v>255</v>
      </c>
      <c r="L110" s="354" t="s">
        <v>256</v>
      </c>
      <c r="M110" s="354" t="s">
        <v>257</v>
      </c>
    </row>
    <row r="111" spans="1:13" ht="12.75">
      <c r="A111" s="355" t="str">
        <f>A101</f>
        <v>LOS CEDROS</v>
      </c>
      <c r="B111" s="356"/>
      <c r="C111" s="356"/>
      <c r="D111" s="357" t="str">
        <f>IF(F100="","",F100)</f>
        <v>PP</v>
      </c>
      <c r="E111" s="357" t="str">
        <f>IF(I100="","",I100)</f>
        <v>GP</v>
      </c>
      <c r="F111" s="357">
        <f>IF(F102="","",F102)</f>
        <v>12</v>
      </c>
      <c r="G111" s="357">
        <f>IF(I102="","",I102)</f>
        <v>36</v>
      </c>
      <c r="H111" s="357">
        <f>IF(F104="","",F104)</f>
        <v>20</v>
      </c>
      <c r="I111" s="357">
        <f>IF(I104="","",I104)</f>
        <v>15</v>
      </c>
      <c r="J111" s="357">
        <f>SUM(D111,F111,H111)</f>
        <v>32</v>
      </c>
      <c r="K111" s="357">
        <f>SUM(E111,G111,I111)</f>
        <v>51</v>
      </c>
      <c r="L111" s="357">
        <f>SUM(J111-K111)</f>
        <v>-19</v>
      </c>
      <c r="M111" s="358">
        <f>IF(F102&gt;I102,2,0)+IF(F102=I102,1,0)+IF(F100&gt;I100,2,0)+IF(F100=I100,1,0)+IF(F104&gt;I104,2,0)+IF(F104=I104,1,0)</f>
        <v>4</v>
      </c>
    </row>
    <row r="112" spans="1:13" ht="12.75">
      <c r="A112" s="355" t="str">
        <f>A102</f>
        <v>ARECO</v>
      </c>
      <c r="B112" s="357" t="str">
        <f>IF(I100="","",I100)</f>
        <v>GP</v>
      </c>
      <c r="C112" s="357" t="str">
        <f>IF(F100="","",F100)</f>
        <v>PP</v>
      </c>
      <c r="D112" s="356"/>
      <c r="E112" s="356"/>
      <c r="F112" s="357">
        <f>IF(F105="","",F105)</f>
        <v>32</v>
      </c>
      <c r="G112" s="357">
        <f>IF(I105="","",I105)</f>
        <v>0</v>
      </c>
      <c r="H112" s="357">
        <f>IF(F103="","",F103)</f>
        <v>48</v>
      </c>
      <c r="I112" s="357">
        <f>IF(I103="","",I103)</f>
        <v>0</v>
      </c>
      <c r="J112" s="357">
        <f>SUM(B112,F112,H112)</f>
        <v>80</v>
      </c>
      <c r="K112" s="357">
        <f>SUM(C112,G112,I112)</f>
        <v>0</v>
      </c>
      <c r="L112" s="357">
        <f>SUM(J112-K112)</f>
        <v>80</v>
      </c>
      <c r="M112" s="358">
        <f>IF(F103&gt;I103,2,0)+IF(F103=I103,1,0)+IF(I100&gt;F100,2,0)+IF(I100=F100,1,0)+IF(F105&gt;I105,2,0)+IF(F105=I105,1,0)</f>
        <v>4</v>
      </c>
    </row>
    <row r="113" spans="1:13" ht="12.75">
      <c r="A113" s="355" t="str">
        <f>A103</f>
        <v>SAN MIGUEL</v>
      </c>
      <c r="B113" s="357">
        <f>IF(I102="","",I102)</f>
        <v>36</v>
      </c>
      <c r="C113" s="357">
        <f>IF(F102="","",F102)</f>
        <v>12</v>
      </c>
      <c r="D113" s="357">
        <f>IF(I105="","",I105)</f>
        <v>0</v>
      </c>
      <c r="E113" s="357">
        <f>IF(F105="","",F105)</f>
        <v>32</v>
      </c>
      <c r="F113" s="356"/>
      <c r="G113" s="356"/>
      <c r="H113" s="357">
        <f>IF(F101="","",F101)</f>
        <v>22</v>
      </c>
      <c r="I113" s="357">
        <f>IF(I101="","",I101)</f>
        <v>19</v>
      </c>
      <c r="J113" s="357">
        <f>SUM(B113,D113,H113)</f>
        <v>58</v>
      </c>
      <c r="K113" s="357">
        <f>SUM(C113,E113,I113)</f>
        <v>63</v>
      </c>
      <c r="L113" s="357">
        <f>SUM(J113-K113)</f>
        <v>-5</v>
      </c>
      <c r="M113" s="358">
        <f>IF(I102&gt;F102,2,0)+IF(I102=F102,1,0)+IF(F101&gt;I101,2,0)+IF(F101=I101,1,0)+IF(I105&gt;F105,2,0)+IF(I105=F105,1,0)</f>
        <v>4</v>
      </c>
    </row>
    <row r="114" spans="1:13" ht="12.75">
      <c r="A114" s="355" t="str">
        <f>A104</f>
        <v>FLORESTA</v>
      </c>
      <c r="B114" s="357">
        <f>IF(I104="","",I104)</f>
        <v>15</v>
      </c>
      <c r="C114" s="357">
        <f>IF(F104="","",F104)</f>
        <v>20</v>
      </c>
      <c r="D114" s="357">
        <f>IF(I103="","",I103)</f>
        <v>0</v>
      </c>
      <c r="E114" s="357">
        <f>IF(F103="","",F103)</f>
        <v>48</v>
      </c>
      <c r="F114" s="357">
        <f>IF(I101="","",I101)</f>
        <v>19</v>
      </c>
      <c r="G114" s="357">
        <f>IF(F101="","",F101)</f>
        <v>22</v>
      </c>
      <c r="H114" s="356"/>
      <c r="I114" s="356"/>
      <c r="J114" s="357">
        <f>SUM(B114,D114,F114)</f>
        <v>34</v>
      </c>
      <c r="K114" s="357">
        <f>SUM(C114,E114,G114)</f>
        <v>90</v>
      </c>
      <c r="L114" s="357">
        <f>SUM(J114-K114)</f>
        <v>-56</v>
      </c>
      <c r="M114" s="359">
        <f>IF(I103&gt;F103,2,0)+IF(I103=F103,1,0)+IF(I101&gt;F101,2,0)+IF(I101=F101,1,0)+IF(I104&gt;F104,2,0)+IF(I104=F104,1,0)</f>
        <v>0</v>
      </c>
    </row>
    <row r="116" ht="13.5" thickBot="1"/>
    <row r="117" spans="1:9" ht="13.5" thickBot="1">
      <c r="A117" s="302"/>
      <c r="B117" s="302"/>
      <c r="C117" s="302"/>
      <c r="D117" s="443" t="s">
        <v>241</v>
      </c>
      <c r="E117" s="444"/>
      <c r="F117" s="339" t="s">
        <v>251</v>
      </c>
      <c r="G117" s="443" t="s">
        <v>241</v>
      </c>
      <c r="H117" s="444"/>
      <c r="I117" s="339" t="s">
        <v>251</v>
      </c>
    </row>
    <row r="118" spans="1:9" ht="18.75" thickBot="1">
      <c r="A118" s="445" t="s">
        <v>263</v>
      </c>
      <c r="B118" s="445"/>
      <c r="C118" s="302"/>
      <c r="D118" s="340" t="str">
        <f>A119</f>
        <v>C.U. DE QUILMES</v>
      </c>
      <c r="E118" s="341"/>
      <c r="F118" s="342">
        <v>14</v>
      </c>
      <c r="G118" s="343" t="str">
        <f>A120</f>
        <v>LUJAN</v>
      </c>
      <c r="H118" s="341"/>
      <c r="I118" s="342">
        <v>17</v>
      </c>
    </row>
    <row r="119" spans="1:9" ht="15.75" thickBot="1">
      <c r="A119" s="437" t="s">
        <v>156</v>
      </c>
      <c r="B119" s="437"/>
      <c r="C119" s="344"/>
      <c r="D119" s="340" t="str">
        <f>A121</f>
        <v>DEFENSORES DE GLEW</v>
      </c>
      <c r="E119" s="341"/>
      <c r="F119" s="345">
        <v>5</v>
      </c>
      <c r="G119" s="343" t="str">
        <f>A122</f>
        <v>VIRREYES</v>
      </c>
      <c r="H119" s="341"/>
      <c r="I119" s="342">
        <v>33</v>
      </c>
    </row>
    <row r="120" spans="1:9" ht="15.75" thickBot="1">
      <c r="A120" s="437" t="s">
        <v>175</v>
      </c>
      <c r="B120" s="437"/>
      <c r="C120" s="344"/>
      <c r="D120" s="346" t="str">
        <f>A119</f>
        <v>C.U. DE QUILMES</v>
      </c>
      <c r="E120" s="347"/>
      <c r="F120" s="342">
        <v>24</v>
      </c>
      <c r="G120" s="348" t="str">
        <f>A121</f>
        <v>DEFENSORES DE GLEW</v>
      </c>
      <c r="H120" s="347"/>
      <c r="I120" s="345">
        <v>5</v>
      </c>
    </row>
    <row r="121" spans="1:9" ht="15.75" thickBot="1">
      <c r="A121" s="437" t="s">
        <v>171</v>
      </c>
      <c r="B121" s="437"/>
      <c r="C121" s="344"/>
      <c r="D121" s="340" t="str">
        <f>A120</f>
        <v>LUJAN</v>
      </c>
      <c r="E121" s="341"/>
      <c r="F121" s="342">
        <v>23</v>
      </c>
      <c r="G121" s="343" t="str">
        <f>A122</f>
        <v>VIRREYES</v>
      </c>
      <c r="H121" s="341"/>
      <c r="I121" s="345">
        <v>19</v>
      </c>
    </row>
    <row r="122" spans="1:9" ht="15.75" thickBot="1">
      <c r="A122" s="437" t="s">
        <v>127</v>
      </c>
      <c r="B122" s="437"/>
      <c r="C122" s="344"/>
      <c r="D122" s="343" t="str">
        <f>A119</f>
        <v>C.U. DE QUILMES</v>
      </c>
      <c r="E122" s="341"/>
      <c r="F122" s="342">
        <v>22</v>
      </c>
      <c r="G122" s="340" t="str">
        <f>A122</f>
        <v>VIRREYES</v>
      </c>
      <c r="H122" s="341"/>
      <c r="I122" s="345">
        <v>14</v>
      </c>
    </row>
    <row r="123" spans="1:9" ht="13.5" thickBot="1">
      <c r="A123" s="349"/>
      <c r="B123" s="349"/>
      <c r="C123" s="344"/>
      <c r="D123" s="340" t="str">
        <f>A120</f>
        <v>LUJAN</v>
      </c>
      <c r="E123" s="341"/>
      <c r="F123" s="342">
        <v>22</v>
      </c>
      <c r="G123" s="343" t="str">
        <f>A121</f>
        <v>DEFENSORES DE GLEW</v>
      </c>
      <c r="H123" s="341"/>
      <c r="I123" s="345">
        <v>0</v>
      </c>
    </row>
    <row r="124" spans="1:11" ht="12.75">
      <c r="A124" s="302"/>
      <c r="B124" s="302"/>
      <c r="C124" s="302"/>
      <c r="G124" s="302"/>
      <c r="H124" s="302"/>
      <c r="I124" s="302"/>
      <c r="J124" s="302"/>
      <c r="K124" s="302"/>
    </row>
    <row r="125" spans="1:11" ht="13.5" thickBot="1">
      <c r="A125" s="302"/>
      <c r="B125" s="302"/>
      <c r="C125" s="302"/>
      <c r="G125" s="302"/>
      <c r="H125" s="302"/>
      <c r="I125" s="302"/>
      <c r="J125" s="302"/>
      <c r="K125" s="302"/>
    </row>
    <row r="126" spans="1:11" ht="13.5" thickBot="1">
      <c r="A126" s="438" t="s">
        <v>253</v>
      </c>
      <c r="B126" s="439"/>
      <c r="C126" s="439"/>
      <c r="D126" s="439"/>
      <c r="E126" s="439"/>
      <c r="F126" s="439"/>
      <c r="G126" s="439"/>
      <c r="H126" s="439"/>
      <c r="I126" s="439"/>
      <c r="J126" s="439"/>
      <c r="K126" s="440"/>
    </row>
    <row r="127" spans="1:11" ht="12.75">
      <c r="A127" s="350"/>
      <c r="B127" s="351"/>
      <c r="C127" s="351"/>
      <c r="D127" s="351"/>
      <c r="E127" s="351"/>
      <c r="F127" s="351"/>
      <c r="G127" s="351"/>
      <c r="H127" s="351"/>
      <c r="I127" s="351"/>
      <c r="J127" s="351" t="s">
        <v>0</v>
      </c>
      <c r="K127" s="351"/>
    </row>
    <row r="128" spans="1:13" ht="12.75">
      <c r="A128" s="352"/>
      <c r="B128" s="441" t="str">
        <f>A129</f>
        <v>C.U. DE QUILMES</v>
      </c>
      <c r="C128" s="442"/>
      <c r="D128" s="441" t="str">
        <f>A130</f>
        <v>LUJAN</v>
      </c>
      <c r="E128" s="442"/>
      <c r="F128" s="441" t="str">
        <f>A131</f>
        <v>DEFENSORES DE GLEW</v>
      </c>
      <c r="G128" s="442"/>
      <c r="H128" s="441" t="str">
        <f>A122</f>
        <v>VIRREYES</v>
      </c>
      <c r="I128" s="442"/>
      <c r="J128" s="353" t="s">
        <v>254</v>
      </c>
      <c r="K128" s="353" t="s">
        <v>255</v>
      </c>
      <c r="L128" s="354" t="s">
        <v>256</v>
      </c>
      <c r="M128" s="354" t="s">
        <v>257</v>
      </c>
    </row>
    <row r="129" spans="1:13" ht="12.75">
      <c r="A129" s="355" t="str">
        <f>A119</f>
        <v>C.U. DE QUILMES</v>
      </c>
      <c r="B129" s="356"/>
      <c r="C129" s="356"/>
      <c r="D129" s="357">
        <f>IF(F118="","",F118)</f>
        <v>14</v>
      </c>
      <c r="E129" s="357">
        <f>IF(I118="","",I118)</f>
        <v>17</v>
      </c>
      <c r="F129" s="357">
        <f>IF(F120="","",F120)</f>
        <v>24</v>
      </c>
      <c r="G129" s="357">
        <f>IF(I120="","",I120)</f>
        <v>5</v>
      </c>
      <c r="H129" s="357">
        <f>IF(F122="","",F122)</f>
        <v>22</v>
      </c>
      <c r="I129" s="357">
        <f>IF(I122="","",I122)</f>
        <v>14</v>
      </c>
      <c r="J129" s="357">
        <f>SUM(D129,F129,H129)</f>
        <v>60</v>
      </c>
      <c r="K129" s="357">
        <f>SUM(E129,G129,I129)</f>
        <v>36</v>
      </c>
      <c r="L129" s="357">
        <f>SUM(J129-K129)</f>
        <v>24</v>
      </c>
      <c r="M129" s="358">
        <f>IF(F120&gt;I120,2,0)+IF(F120=I120,1,0)+IF(F118&gt;I118,2,0)+IF(F118=I118,1,0)+IF(F122&gt;I122,2,0)+IF(F122=I122,1,0)</f>
        <v>4</v>
      </c>
    </row>
    <row r="130" spans="1:13" ht="12.75">
      <c r="A130" s="355" t="str">
        <f>A120</f>
        <v>LUJAN</v>
      </c>
      <c r="B130" s="357">
        <f>IF(I118="","",I118)</f>
        <v>17</v>
      </c>
      <c r="C130" s="357">
        <f>IF(F118="","",F118)</f>
        <v>14</v>
      </c>
      <c r="D130" s="356"/>
      <c r="E130" s="356"/>
      <c r="F130" s="357">
        <f>IF(F123="","",F123)</f>
        <v>22</v>
      </c>
      <c r="G130" s="357">
        <f>IF(I123="","",I123)</f>
        <v>0</v>
      </c>
      <c r="H130" s="357">
        <f>IF(F121="","",F121)</f>
        <v>23</v>
      </c>
      <c r="I130" s="357">
        <f>IF(I121="","",I121)</f>
        <v>19</v>
      </c>
      <c r="J130" s="357">
        <f>SUM(B130,F130,H130)</f>
        <v>62</v>
      </c>
      <c r="K130" s="357">
        <f>SUM(C130,G130,I130)</f>
        <v>33</v>
      </c>
      <c r="L130" s="357">
        <f>SUM(J130-K130)</f>
        <v>29</v>
      </c>
      <c r="M130" s="358">
        <f>IF(F121&gt;I121,2,0)+IF(F121=I121,1,0)+IF(I118&gt;F118,2,0)+IF(I118=F118,1,0)+IF(F123&gt;I123,2,0)+IF(F123=I123,1,0)</f>
        <v>6</v>
      </c>
    </row>
    <row r="131" spans="1:13" ht="12.75">
      <c r="A131" s="355" t="str">
        <f>A121</f>
        <v>DEFENSORES DE GLEW</v>
      </c>
      <c r="B131" s="357">
        <f>IF(I120="","",I120)</f>
        <v>5</v>
      </c>
      <c r="C131" s="357">
        <f>IF(F120="","",F120)</f>
        <v>24</v>
      </c>
      <c r="D131" s="357">
        <f>IF(I123="","",I123)</f>
        <v>0</v>
      </c>
      <c r="E131" s="357">
        <f>IF(F123="","",F123)</f>
        <v>22</v>
      </c>
      <c r="F131" s="356"/>
      <c r="G131" s="356"/>
      <c r="H131" s="357">
        <f>IF(F119="","",F119)</f>
        <v>5</v>
      </c>
      <c r="I131" s="357">
        <f>IF(I119="","",I119)</f>
        <v>33</v>
      </c>
      <c r="J131" s="357">
        <f>SUM(B131,D131,H131)</f>
        <v>10</v>
      </c>
      <c r="K131" s="357">
        <f>SUM(C131,E131,I131)</f>
        <v>79</v>
      </c>
      <c r="L131" s="357">
        <f>SUM(J131-K131)</f>
        <v>-69</v>
      </c>
      <c r="M131" s="358">
        <f>IF(I120&gt;F120,2,0)+IF(I120=F120,1,0)+IF(F119&gt;I119,2,0)+IF(F119=I119,1,0)+IF(I123&gt;F123,2,0)+IF(I123=F123,1,0)</f>
        <v>0</v>
      </c>
    </row>
    <row r="132" spans="1:13" ht="12.75">
      <c r="A132" s="355" t="str">
        <f>A122</f>
        <v>VIRREYES</v>
      </c>
      <c r="B132" s="357">
        <f>IF(I122="","",I122)</f>
        <v>14</v>
      </c>
      <c r="C132" s="357">
        <f>IF(F122="","",F122)</f>
        <v>22</v>
      </c>
      <c r="D132" s="357">
        <f>IF(I121="","",I121)</f>
        <v>19</v>
      </c>
      <c r="E132" s="357">
        <f>IF(F121="","",F121)</f>
        <v>23</v>
      </c>
      <c r="F132" s="357">
        <f>IF(I119="","",I119)</f>
        <v>33</v>
      </c>
      <c r="G132" s="357">
        <f>IF(F119="","",F119)</f>
        <v>5</v>
      </c>
      <c r="H132" s="356"/>
      <c r="I132" s="356"/>
      <c r="J132" s="357">
        <f>SUM(B132,D132,F132)</f>
        <v>66</v>
      </c>
      <c r="K132" s="357">
        <f>SUM(C132,E132,G132)</f>
        <v>50</v>
      </c>
      <c r="L132" s="357">
        <f>SUM(J132-K132)</f>
        <v>16</v>
      </c>
      <c r="M132" s="359">
        <f>IF(I121&gt;F121,2,0)+IF(I121=F121,1,0)+IF(I119&gt;F119,2,0)+IF(I119=F119,1,0)+IF(I122&gt;F122,2,0)+IF(I122=F122,1,0)</f>
        <v>2</v>
      </c>
    </row>
  </sheetData>
  <sheetProtection/>
  <mergeCells count="85">
    <mergeCell ref="A4:K4"/>
    <mergeCell ref="D8:E8"/>
    <mergeCell ref="G8:H8"/>
    <mergeCell ref="A9:B9"/>
    <mergeCell ref="A10:B10"/>
    <mergeCell ref="A11:B11"/>
    <mergeCell ref="A12:B12"/>
    <mergeCell ref="A13:B13"/>
    <mergeCell ref="A16:K16"/>
    <mergeCell ref="B18:C18"/>
    <mergeCell ref="D18:E18"/>
    <mergeCell ref="F18:G18"/>
    <mergeCell ref="H18:I18"/>
    <mergeCell ref="D24:E24"/>
    <mergeCell ref="G24:H24"/>
    <mergeCell ref="A25:B25"/>
    <mergeCell ref="A26:B26"/>
    <mergeCell ref="A27:B27"/>
    <mergeCell ref="A28:B28"/>
    <mergeCell ref="A29:B29"/>
    <mergeCell ref="A32:K32"/>
    <mergeCell ref="B34:C34"/>
    <mergeCell ref="D34:E34"/>
    <mergeCell ref="F34:G34"/>
    <mergeCell ref="H34:I34"/>
    <mergeCell ref="D40:E40"/>
    <mergeCell ref="G40:H40"/>
    <mergeCell ref="A41:B41"/>
    <mergeCell ref="A42:B42"/>
    <mergeCell ref="A43:B43"/>
    <mergeCell ref="A44:B44"/>
    <mergeCell ref="A45:B45"/>
    <mergeCell ref="A48:K48"/>
    <mergeCell ref="B50:C50"/>
    <mergeCell ref="D50:E50"/>
    <mergeCell ref="F50:G50"/>
    <mergeCell ref="H50:I50"/>
    <mergeCell ref="D56:E56"/>
    <mergeCell ref="G56:H56"/>
    <mergeCell ref="A57:B57"/>
    <mergeCell ref="A58:B58"/>
    <mergeCell ref="A59:B59"/>
    <mergeCell ref="A60:B60"/>
    <mergeCell ref="A61:B61"/>
    <mergeCell ref="A65:K65"/>
    <mergeCell ref="B67:C67"/>
    <mergeCell ref="D67:E67"/>
    <mergeCell ref="F67:G67"/>
    <mergeCell ref="H67:I67"/>
    <mergeCell ref="D81:E81"/>
    <mergeCell ref="G81:H81"/>
    <mergeCell ref="A82:B82"/>
    <mergeCell ref="A83:B83"/>
    <mergeCell ref="A84:B84"/>
    <mergeCell ref="A85:B85"/>
    <mergeCell ref="A86:B86"/>
    <mergeCell ref="A90:K90"/>
    <mergeCell ref="B92:C92"/>
    <mergeCell ref="D92:E92"/>
    <mergeCell ref="F92:G92"/>
    <mergeCell ref="H92:I92"/>
    <mergeCell ref="D99:E99"/>
    <mergeCell ref="G99:H99"/>
    <mergeCell ref="A100:B100"/>
    <mergeCell ref="A101:B101"/>
    <mergeCell ref="A102:B102"/>
    <mergeCell ref="A103:B103"/>
    <mergeCell ref="A104:B104"/>
    <mergeCell ref="A108:K108"/>
    <mergeCell ref="B110:C110"/>
    <mergeCell ref="D110:E110"/>
    <mergeCell ref="F110:G110"/>
    <mergeCell ref="H110:I110"/>
    <mergeCell ref="D117:E117"/>
    <mergeCell ref="G117:H117"/>
    <mergeCell ref="A118:B118"/>
    <mergeCell ref="A119:B119"/>
    <mergeCell ref="A120:B120"/>
    <mergeCell ref="A121:B121"/>
    <mergeCell ref="A122:B122"/>
    <mergeCell ref="A126:K126"/>
    <mergeCell ref="B128:C128"/>
    <mergeCell ref="D128:E128"/>
    <mergeCell ref="F128:G128"/>
    <mergeCell ref="H128:I128"/>
  </mergeCells>
  <conditionalFormatting sqref="F9:F14 I9:I14 F25:F30 I25:I30 F41:F46 I41:I46 F57:F62 I57:I62">
    <cfRule type="cellIs" priority="4" dxfId="0" operator="between" stopIfTrue="1">
      <formula>0</formula>
      <formula>1000</formula>
    </cfRule>
  </conditionalFormatting>
  <conditionalFormatting sqref="F82:F87 I82:I87">
    <cfRule type="cellIs" priority="3" dxfId="0" operator="between" stopIfTrue="1">
      <formula>0</formula>
      <formula>1000</formula>
    </cfRule>
  </conditionalFormatting>
  <conditionalFormatting sqref="F100:F105 I100:I105">
    <cfRule type="cellIs" priority="2" dxfId="0" operator="between" stopIfTrue="1">
      <formula>0</formula>
      <formula>1000</formula>
    </cfRule>
  </conditionalFormatting>
  <conditionalFormatting sqref="F118:F123 I118:I123">
    <cfRule type="cellIs" priority="1" dxfId="0" operator="between" stopIfTrue="1">
      <formula>0</formula>
      <formula>1000</formula>
    </cfRule>
  </conditionalFormatting>
  <printOptions horizontalCentered="1"/>
  <pageMargins left="0.18" right="0.27" top="0.47" bottom="0.91" header="0" footer="0"/>
  <pageSetup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test</cp:lastModifiedBy>
  <cp:lastPrinted>2012-11-15T22:36:48Z</cp:lastPrinted>
  <dcterms:created xsi:type="dcterms:W3CDTF">2002-09-24T18:32:48Z</dcterms:created>
  <dcterms:modified xsi:type="dcterms:W3CDTF">2012-11-17T23:56:38Z</dcterms:modified>
  <cp:category/>
  <cp:version/>
  <cp:contentType/>
  <cp:contentStatus/>
</cp:coreProperties>
</file>